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I:\BUSINESS CENTER\CONTRACTS AND BIDS\Bids\Bids - RFPs\Food &amp; Beverage FB-08-05\Food and Beverage Consulting 2025\"/>
    </mc:Choice>
  </mc:AlternateContent>
  <xr:revisionPtr revIDLastSave="0" documentId="8_{9F5939A4-3635-4831-9DD0-F94E0DCCBC68}" xr6:coauthVersionLast="47" xr6:coauthVersionMax="47" xr10:uidLastSave="{00000000-0000-0000-0000-000000000000}"/>
  <bookViews>
    <workbookView xWindow="-108" yWindow="-108" windowWidth="23256" windowHeight="12576" xr2:uid="{533304B1-B960-4C4F-8630-92D4ED0B1C31}"/>
  </bookViews>
  <sheets>
    <sheet name="2026" sheetId="2" r:id="rId1"/>
    <sheet name="2027" sheetId="3" r:id="rId2"/>
    <sheet name="2028" sheetId="4" r:id="rId3"/>
    <sheet name="2029" sheetId="5" r:id="rId4"/>
    <sheet name="2030" sheetId="6" r:id="rId5"/>
    <sheet name="2026-2030" sheetId="7" r:id="rId6"/>
    <sheet name="2031" sheetId="8" r:id="rId7"/>
    <sheet name="2032" sheetId="9" r:id="rId8"/>
    <sheet name="2033" sheetId="10" r:id="rId9"/>
    <sheet name="2034" sheetId="11" r:id="rId10"/>
    <sheet name="2035" sheetId="13" r:id="rId11"/>
    <sheet name="2031-2035" sheetId="14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" i="14" l="1"/>
  <c r="D14" i="14"/>
  <c r="D30" i="14"/>
  <c r="D26" i="14"/>
  <c r="D22" i="14"/>
  <c r="D18" i="14"/>
  <c r="B38" i="14"/>
  <c r="B30" i="14"/>
  <c r="B26" i="14"/>
  <c r="B22" i="14"/>
  <c r="B18" i="14"/>
  <c r="B14" i="14"/>
  <c r="F14" i="2"/>
  <c r="F14" i="7" s="1"/>
  <c r="D30" i="7"/>
  <c r="D26" i="7"/>
  <c r="D22" i="7"/>
  <c r="B38" i="7"/>
  <c r="B30" i="7"/>
  <c r="B26" i="7"/>
  <c r="B22" i="7"/>
  <c r="B18" i="7"/>
  <c r="B14" i="7"/>
  <c r="F38" i="14"/>
  <c r="F34" i="14"/>
  <c r="F30" i="14"/>
  <c r="F26" i="14"/>
  <c r="F22" i="14"/>
  <c r="F18" i="14"/>
  <c r="F14" i="14"/>
  <c r="F38" i="13"/>
  <c r="B34" i="13"/>
  <c r="F34" i="13" s="1"/>
  <c r="F30" i="13"/>
  <c r="F26" i="13"/>
  <c r="F22" i="13"/>
  <c r="F18" i="13"/>
  <c r="F14" i="13"/>
  <c r="F38" i="11"/>
  <c r="B34" i="11"/>
  <c r="F34" i="11" s="1"/>
  <c r="F43" i="11" s="1"/>
  <c r="F30" i="11"/>
  <c r="F26" i="11"/>
  <c r="F22" i="11"/>
  <c r="F18" i="11"/>
  <c r="F14" i="11"/>
  <c r="F38" i="10"/>
  <c r="B34" i="10"/>
  <c r="F34" i="10" s="1"/>
  <c r="F30" i="10"/>
  <c r="F26" i="10"/>
  <c r="F22" i="10"/>
  <c r="F18" i="10"/>
  <c r="F14" i="10"/>
  <c r="F38" i="9"/>
  <c r="B34" i="9"/>
  <c r="F34" i="9" s="1"/>
  <c r="F43" i="9" s="1"/>
  <c r="F30" i="9"/>
  <c r="F26" i="9"/>
  <c r="F22" i="9"/>
  <c r="F18" i="9"/>
  <c r="F14" i="9"/>
  <c r="F38" i="8"/>
  <c r="B34" i="8"/>
  <c r="F34" i="8" s="1"/>
  <c r="F30" i="8"/>
  <c r="F43" i="8" s="1"/>
  <c r="F26" i="8"/>
  <c r="F22" i="8"/>
  <c r="F18" i="8"/>
  <c r="F14" i="8"/>
  <c r="F30" i="7"/>
  <c r="F26" i="7"/>
  <c r="F22" i="7"/>
  <c r="F38" i="6"/>
  <c r="B34" i="6"/>
  <c r="F34" i="6" s="1"/>
  <c r="F43" i="6" s="1"/>
  <c r="F30" i="6"/>
  <c r="F26" i="6"/>
  <c r="F22" i="6"/>
  <c r="F18" i="6"/>
  <c r="F14" i="6"/>
  <c r="F38" i="5"/>
  <c r="B34" i="5"/>
  <c r="F34" i="5" s="1"/>
  <c r="F30" i="5"/>
  <c r="F26" i="5"/>
  <c r="F22" i="5"/>
  <c r="F18" i="5"/>
  <c r="F14" i="5"/>
  <c r="F38" i="4"/>
  <c r="B34" i="4"/>
  <c r="F34" i="4" s="1"/>
  <c r="F43" i="4" s="1"/>
  <c r="F30" i="4"/>
  <c r="F26" i="4"/>
  <c r="F22" i="4"/>
  <c r="F18" i="4"/>
  <c r="F14" i="4"/>
  <c r="F38" i="3"/>
  <c r="B34" i="3"/>
  <c r="F34" i="3" s="1"/>
  <c r="F30" i="3"/>
  <c r="F26" i="3"/>
  <c r="F22" i="3"/>
  <c r="F18" i="3"/>
  <c r="F14" i="3"/>
  <c r="F43" i="3" s="1"/>
  <c r="F38" i="2"/>
  <c r="F38" i="7" s="1"/>
  <c r="B34" i="2"/>
  <c r="F34" i="2" s="1"/>
  <c r="F34" i="7" s="1"/>
  <c r="F30" i="2"/>
  <c r="F26" i="2"/>
  <c r="F22" i="2"/>
  <c r="F18" i="2"/>
  <c r="F18" i="7" s="1"/>
  <c r="D18" i="7" s="1"/>
  <c r="D14" i="7" l="1"/>
  <c r="B34" i="7"/>
  <c r="D34" i="7" s="1"/>
  <c r="B34" i="14"/>
  <c r="F43" i="2"/>
  <c r="F43" i="14"/>
  <c r="F43" i="13"/>
  <c r="F43" i="10"/>
  <c r="F43" i="7"/>
  <c r="F47" i="14" s="1"/>
  <c r="F43" i="5"/>
</calcChain>
</file>

<file path=xl/sharedStrings.xml><?xml version="1.0" encoding="utf-8"?>
<sst xmlns="http://schemas.openxmlformats.org/spreadsheetml/2006/main" count="810" uniqueCount="52">
  <si>
    <t>Year 2026</t>
  </si>
  <si>
    <t>X</t>
  </si>
  <si>
    <t xml:space="preserve">Estimated Annual </t>
  </si>
  <si>
    <t>F&amp;B/Non-Alc Gross</t>
  </si>
  <si>
    <t>% of</t>
  </si>
  <si>
    <t>Gross</t>
  </si>
  <si>
    <t xml:space="preserve">Total Paid </t>
  </si>
  <si>
    <t>to 32nd DAA</t>
  </si>
  <si>
    <t>꓿</t>
  </si>
  <si>
    <t>Alcohol Gross</t>
  </si>
  <si>
    <t>Catering Gross</t>
  </si>
  <si>
    <t>Subcontractor Gross</t>
  </si>
  <si>
    <t>Consignment Gross</t>
  </si>
  <si>
    <t>Accrual Multiplicand</t>
  </si>
  <si>
    <t xml:space="preserve">Capital Improvement </t>
  </si>
  <si>
    <t>Grand Total Paid (Sales Commissions, Accrual Fund and Capital)</t>
  </si>
  <si>
    <t>RFP No. FB-09-25</t>
  </si>
  <si>
    <t>% N/A of</t>
  </si>
  <si>
    <t>-</t>
  </si>
  <si>
    <t>Proposer offers to provide Master Food &amp; Beverage Concessionaire Services for the OC Fair &amp; Event Center</t>
  </si>
  <si>
    <t>including food and bar concessions, and catering services and all other required and related activities as described</t>
  </si>
  <si>
    <t>in the statement/scope of work of this RFP. The 32nd DAA will receive the applicable percentage of annual gross</t>
  </si>
  <si>
    <t>including labor, materials, equipment, fees and California sales tax if applicable will be the burden of the Proposer.</t>
  </si>
  <si>
    <t>RETURN THIS FORM WITH YOUR PROPOSAL</t>
  </si>
  <si>
    <t>food, alcohol and catering revenue, and annual capital improvement funds as stipulated below. All other costs,</t>
  </si>
  <si>
    <t>Year 2027</t>
  </si>
  <si>
    <t>Year 2028</t>
  </si>
  <si>
    <t>Year 2029</t>
  </si>
  <si>
    <t>Year 2030</t>
  </si>
  <si>
    <t>2026-2030</t>
  </si>
  <si>
    <t>Year 2026-2030</t>
  </si>
  <si>
    <t>Year 2032</t>
  </si>
  <si>
    <t>Year 2031</t>
  </si>
  <si>
    <t>Year 2033</t>
  </si>
  <si>
    <t>Year 2034</t>
  </si>
  <si>
    <t>Year 2035</t>
  </si>
  <si>
    <t>Year 2031-2035</t>
  </si>
  <si>
    <t>2031-2035</t>
  </si>
  <si>
    <t>2026-2035</t>
  </si>
  <si>
    <t>FINANCIAL PROPOSAL FORM (Continued)</t>
  </si>
  <si>
    <t>Financial Proposal Page 3 of 14</t>
  </si>
  <si>
    <t>Financial Proposal Page 4 of 14</t>
  </si>
  <si>
    <t>Financial Proposal Page 5 of 14</t>
  </si>
  <si>
    <t>Financial Proposal Page 6 of 14</t>
  </si>
  <si>
    <t>Financial Proposal Page 7 of 14</t>
  </si>
  <si>
    <t>Financial Proposal Page 9 of 14</t>
  </si>
  <si>
    <t>Financial Proposal Page 10 of 14</t>
  </si>
  <si>
    <t>Financial Proposal Page 11 of 14</t>
  </si>
  <si>
    <t>Financial Proposal Page 12 of 14</t>
  </si>
  <si>
    <t>Financial Proposal Page 13 of 14</t>
  </si>
  <si>
    <t>Financial Proposal Page 14 of 14</t>
  </si>
  <si>
    <t>Financial Proposal Page 8 of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</si>
</sst>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0.0%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0" fillId="0" borderId="5" xfId="0" applyBorder="1"/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64" fontId="1" fillId="0" borderId="4" xfId="0" applyNumberFormat="1" applyFont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1" fillId="2" borderId="7" xfId="0" applyFont="1" applyFill="1" applyBorder="1" applyAlignment="1">
      <alignment horizontal="centerContinuous"/>
    </xf>
    <xf numFmtId="0" fontId="1" fillId="2" borderId="13" xfId="0" applyFont="1" applyFill="1" applyBorder="1" applyAlignment="1">
      <alignment horizontal="centerContinuous" vertical="top"/>
    </xf>
    <xf numFmtId="0" fontId="0" fillId="2" borderId="8" xfId="0" applyFill="1" applyBorder="1" applyAlignment="1">
      <alignment horizontal="centerContinuous"/>
    </xf>
    <xf numFmtId="0" fontId="0" fillId="2" borderId="9" xfId="0" applyFill="1" applyBorder="1" applyAlignment="1">
      <alignment horizontal="centerContinuous"/>
    </xf>
    <xf numFmtId="0" fontId="0" fillId="2" borderId="0" xfId="0" applyFill="1" applyBorder="1" applyAlignment="1">
      <alignment horizontal="centerContinuous"/>
    </xf>
    <xf numFmtId="0" fontId="0" fillId="2" borderId="14" xfId="0" applyFill="1" applyBorder="1" applyAlignment="1">
      <alignment horizontal="centerContinuous"/>
    </xf>
    <xf numFmtId="0" fontId="1" fillId="2" borderId="10" xfId="0" applyFont="1" applyFill="1" applyBorder="1" applyAlignment="1">
      <alignment horizontal="centerContinuous" vertical="top"/>
    </xf>
    <xf numFmtId="0" fontId="0" fillId="2" borderId="11" xfId="0" applyFill="1" applyBorder="1" applyAlignment="1">
      <alignment horizontal="centerContinuous"/>
    </xf>
    <xf numFmtId="0" fontId="0" fillId="2" borderId="12" xfId="0" applyFill="1" applyBorder="1" applyAlignment="1">
      <alignment horizontal="centerContinuous"/>
    </xf>
    <xf numFmtId="164" fontId="1" fillId="0" borderId="1" xfId="0" applyNumberFormat="1" applyFont="1" applyFill="1" applyBorder="1" applyAlignment="1">
      <alignment horizontal="center" vertical="center"/>
    </xf>
    <xf numFmtId="0" fontId="4" fillId="0" borderId="0" xfId="0" applyFont="1" applyAlignment="1" applyProtection="1">
      <alignment horizontal="centerContinuous"/>
    </xf>
    <xf numFmtId="0" fontId="0" fillId="0" borderId="0" xfId="0" applyAlignment="1" applyProtection="1">
      <alignment horizontal="centerContinuous"/>
    </xf>
    <xf numFmtId="0" fontId="3" fillId="0" borderId="0" xfId="0" applyFont="1" applyAlignment="1" applyProtection="1">
      <alignment horizontal="centerContinuous"/>
    </xf>
    <xf numFmtId="0" fontId="0" fillId="0" borderId="0" xfId="0" applyProtection="1"/>
    <xf numFmtId="0" fontId="1" fillId="0" borderId="0" xfId="0" applyFont="1" applyProtection="1"/>
    <xf numFmtId="0" fontId="3" fillId="0" borderId="0" xfId="0" applyFont="1" applyAlignment="1" applyProtection="1">
      <alignment horizontal="left"/>
    </xf>
    <xf numFmtId="0" fontId="1" fillId="2" borderId="2" xfId="0" applyFont="1" applyFill="1" applyBorder="1" applyAlignment="1" applyProtection="1">
      <alignment horizontal="center"/>
    </xf>
    <xf numFmtId="0" fontId="1" fillId="2" borderId="3" xfId="0" applyFont="1" applyFill="1" applyBorder="1" applyAlignment="1" applyProtection="1">
      <alignment horizontal="center" vertical="top"/>
    </xf>
    <xf numFmtId="164" fontId="1" fillId="0" borderId="1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wrapText="1"/>
    </xf>
    <xf numFmtId="0" fontId="1" fillId="2" borderId="3" xfId="0" applyFont="1" applyFill="1" applyBorder="1" applyAlignment="1" applyProtection="1">
      <alignment horizontal="center" vertical="top" wrapText="1"/>
    </xf>
    <xf numFmtId="165" fontId="1" fillId="0" borderId="1" xfId="0" applyNumberFormat="1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Continuous"/>
    </xf>
    <xf numFmtId="0" fontId="0" fillId="2" borderId="8" xfId="0" applyFill="1" applyBorder="1" applyAlignment="1" applyProtection="1">
      <alignment horizontal="centerContinuous"/>
    </xf>
    <xf numFmtId="0" fontId="0" fillId="2" borderId="9" xfId="0" applyFill="1" applyBorder="1" applyAlignment="1" applyProtection="1">
      <alignment horizontal="centerContinuous"/>
    </xf>
    <xf numFmtId="0" fontId="1" fillId="2" borderId="13" xfId="0" applyFont="1" applyFill="1" applyBorder="1" applyAlignment="1" applyProtection="1">
      <alignment horizontal="centerContinuous" vertical="top"/>
    </xf>
    <xf numFmtId="0" fontId="0" fillId="2" borderId="0" xfId="0" applyFill="1" applyBorder="1" applyAlignment="1" applyProtection="1">
      <alignment horizontal="centerContinuous"/>
    </xf>
    <xf numFmtId="0" fontId="0" fillId="2" borderId="14" xfId="0" applyFill="1" applyBorder="1" applyAlignment="1" applyProtection="1">
      <alignment horizontal="centerContinuous"/>
    </xf>
    <xf numFmtId="164" fontId="1" fillId="0" borderId="4" xfId="0" applyNumberFormat="1" applyFont="1" applyBorder="1" applyAlignment="1" applyProtection="1">
      <alignment horizontal="center" vertical="center"/>
    </xf>
    <xf numFmtId="0" fontId="0" fillId="0" borderId="5" xfId="0" applyBorder="1" applyProtection="1"/>
    <xf numFmtId="164" fontId="1" fillId="0" borderId="6" xfId="0" applyNumberFormat="1" applyFont="1" applyBorder="1" applyAlignment="1" applyProtection="1">
      <alignment horizontal="center" vertical="center"/>
    </xf>
    <xf numFmtId="165" fontId="1" fillId="3" borderId="1" xfId="0" applyNumberFormat="1" applyFont="1" applyFill="1" applyBorder="1" applyAlignment="1" applyProtection="1">
      <alignment horizontal="center" vertical="center"/>
      <protection locked="0"/>
    </xf>
    <xf numFmtId="164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Continuous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E05E9-615C-4667-B274-7A6F4D3EDBAF}">
  <sheetPr>
    <tabColor rgb="FFFFFF66"/>
  </sheetPr>
  <dimension ref="A1:H47"/>
  <sheetViews>
    <sheetView tabSelected="1" workbookViewId="0">
      <selection activeCell="D14" sqref="D14"/>
    </sheetView>
  </sheetViews>
  <sheetFormatPr defaultRowHeight="14.4" x14ac:dyDescent="0.3"/>
  <cols>
    <col min="1" max="1" width="15.5546875" customWidth="1"/>
    <col min="2" max="2" width="22.6640625" customWidth="1"/>
    <col min="3" max="3" width="4.6640625" customWidth="1"/>
    <col min="4" max="4" width="11.6640625" customWidth="1"/>
    <col min="5" max="5" width="4.6640625" customWidth="1"/>
    <col min="6" max="6" width="22.6640625" customWidth="1"/>
  </cols>
  <sheetData>
    <row r="1" spans="1:8" ht="18" x14ac:dyDescent="0.35">
      <c r="A1" s="29" t="s">
        <v>39</v>
      </c>
      <c r="B1" s="30"/>
      <c r="C1" s="30"/>
      <c r="D1" s="30"/>
      <c r="E1" s="30"/>
      <c r="F1" s="30"/>
      <c r="G1" s="30"/>
      <c r="H1" s="30"/>
    </row>
    <row r="2" spans="1:8" ht="18" x14ac:dyDescent="0.35">
      <c r="A2" s="31" t="s">
        <v>16</v>
      </c>
      <c r="B2" s="30"/>
      <c r="C2" s="30"/>
      <c r="D2" s="30"/>
      <c r="E2" s="30"/>
      <c r="F2" s="30"/>
      <c r="G2" s="30"/>
      <c r="H2" s="30"/>
    </row>
    <row r="3" spans="1:8" x14ac:dyDescent="0.3">
      <c r="A3" s="32"/>
      <c r="B3" s="32"/>
      <c r="C3" s="32"/>
      <c r="D3" s="32"/>
      <c r="E3" s="32"/>
      <c r="F3" s="32"/>
      <c r="G3" s="32"/>
      <c r="H3" s="32"/>
    </row>
    <row r="4" spans="1:8" x14ac:dyDescent="0.3">
      <c r="A4" s="33" t="s">
        <v>19</v>
      </c>
      <c r="B4" s="32"/>
      <c r="C4" s="32"/>
      <c r="D4" s="32"/>
      <c r="E4" s="32"/>
      <c r="F4" s="32"/>
      <c r="G4" s="32"/>
      <c r="H4" s="32"/>
    </row>
    <row r="5" spans="1:8" x14ac:dyDescent="0.3">
      <c r="A5" s="33" t="s">
        <v>20</v>
      </c>
      <c r="B5" s="32"/>
      <c r="C5" s="32"/>
      <c r="D5" s="32"/>
      <c r="E5" s="32"/>
      <c r="F5" s="32"/>
      <c r="G5" s="32"/>
      <c r="H5" s="32"/>
    </row>
    <row r="6" spans="1:8" x14ac:dyDescent="0.3">
      <c r="A6" s="33" t="s">
        <v>21</v>
      </c>
      <c r="B6" s="32"/>
      <c r="C6" s="32"/>
      <c r="D6" s="32"/>
      <c r="E6" s="32"/>
      <c r="F6" s="32"/>
      <c r="G6" s="32"/>
      <c r="H6" s="32"/>
    </row>
    <row r="7" spans="1:8" x14ac:dyDescent="0.3">
      <c r="A7" s="33" t="s">
        <v>24</v>
      </c>
      <c r="B7" s="32"/>
      <c r="C7" s="32"/>
      <c r="D7" s="32"/>
      <c r="E7" s="32"/>
      <c r="F7" s="32"/>
      <c r="G7" s="32"/>
      <c r="H7" s="32"/>
    </row>
    <row r="8" spans="1:8" x14ac:dyDescent="0.3">
      <c r="A8" s="33" t="s">
        <v>22</v>
      </c>
      <c r="B8" s="32"/>
      <c r="C8" s="32"/>
      <c r="D8" s="32"/>
      <c r="E8" s="32"/>
      <c r="F8" s="32"/>
      <c r="G8" s="32"/>
      <c r="H8" s="32"/>
    </row>
    <row r="9" spans="1:8" x14ac:dyDescent="0.3">
      <c r="A9" s="32"/>
      <c r="B9" s="32"/>
      <c r="C9" s="32"/>
      <c r="D9" s="32"/>
      <c r="E9" s="32"/>
      <c r="F9" s="32"/>
      <c r="G9" s="32"/>
      <c r="H9" s="32"/>
    </row>
    <row r="10" spans="1:8" ht="18" x14ac:dyDescent="0.35">
      <c r="A10" s="34" t="s">
        <v>0</v>
      </c>
      <c r="B10" s="32"/>
      <c r="C10" s="32"/>
      <c r="D10" s="32"/>
      <c r="E10" s="32"/>
      <c r="F10" s="32"/>
      <c r="G10" s="32"/>
      <c r="H10" s="32"/>
    </row>
    <row r="12" spans="1:8" ht="20.100000000000001" customHeight="1" x14ac:dyDescent="0.3">
      <c r="B12" s="35" t="s">
        <v>2</v>
      </c>
      <c r="D12" s="8" t="s">
        <v>4</v>
      </c>
      <c r="F12" s="8" t="s">
        <v>6</v>
      </c>
    </row>
    <row r="13" spans="1:8" ht="20.100000000000001" customHeight="1" x14ac:dyDescent="0.3">
      <c r="B13" s="36" t="s">
        <v>3</v>
      </c>
      <c r="D13" s="9" t="s">
        <v>5</v>
      </c>
      <c r="E13" s="2"/>
      <c r="F13" s="36" t="s">
        <v>7</v>
      </c>
    </row>
    <row r="14" spans="1:8" ht="20.100000000000001" customHeight="1" x14ac:dyDescent="0.3">
      <c r="B14" s="37">
        <v>1200000</v>
      </c>
      <c r="C14" s="38" t="s">
        <v>1</v>
      </c>
      <c r="D14" s="52">
        <v>0.34</v>
      </c>
      <c r="E14" s="39" t="s">
        <v>8</v>
      </c>
      <c r="F14" s="37">
        <f>B14*D14</f>
        <v>408000.00000000006</v>
      </c>
    </row>
    <row r="16" spans="1:8" ht="20.100000000000001" customHeight="1" x14ac:dyDescent="0.3">
      <c r="B16" s="35" t="s">
        <v>2</v>
      </c>
      <c r="D16" s="8" t="s">
        <v>4</v>
      </c>
      <c r="F16" s="8" t="s">
        <v>6</v>
      </c>
    </row>
    <row r="17" spans="2:6" ht="20.100000000000001" customHeight="1" x14ac:dyDescent="0.3">
      <c r="B17" s="36" t="s">
        <v>9</v>
      </c>
      <c r="D17" s="9" t="s">
        <v>5</v>
      </c>
      <c r="E17" s="2"/>
      <c r="F17" s="36" t="s">
        <v>7</v>
      </c>
    </row>
    <row r="18" spans="2:6" ht="20.100000000000001" customHeight="1" x14ac:dyDescent="0.3">
      <c r="B18" s="37">
        <v>13300000</v>
      </c>
      <c r="C18" s="38" t="s">
        <v>1</v>
      </c>
      <c r="D18" s="52">
        <v>0.42</v>
      </c>
      <c r="E18" s="39" t="s">
        <v>8</v>
      </c>
      <c r="F18" s="37">
        <f>B18*D18</f>
        <v>5586000</v>
      </c>
    </row>
    <row r="20" spans="2:6" ht="20.100000000000001" customHeight="1" x14ac:dyDescent="0.3">
      <c r="B20" s="35" t="s">
        <v>2</v>
      </c>
      <c r="D20" s="8" t="s">
        <v>4</v>
      </c>
      <c r="F20" s="40" t="s">
        <v>6</v>
      </c>
    </row>
    <row r="21" spans="2:6" ht="20.100000000000001" customHeight="1" x14ac:dyDescent="0.3">
      <c r="B21" s="36" t="s">
        <v>10</v>
      </c>
      <c r="D21" s="9" t="s">
        <v>5</v>
      </c>
      <c r="E21" s="2"/>
      <c r="F21" s="36" t="s">
        <v>7</v>
      </c>
    </row>
    <row r="22" spans="2:6" ht="20.100000000000001" customHeight="1" x14ac:dyDescent="0.3">
      <c r="B22" s="37">
        <v>800000</v>
      </c>
      <c r="C22" s="38" t="s">
        <v>1</v>
      </c>
      <c r="D22" s="52">
        <v>0.12</v>
      </c>
      <c r="E22" s="39" t="s">
        <v>8</v>
      </c>
      <c r="F22" s="37">
        <f>B22*D22</f>
        <v>96000</v>
      </c>
    </row>
    <row r="24" spans="2:6" ht="20.100000000000001" customHeight="1" x14ac:dyDescent="0.3">
      <c r="B24" s="35" t="s">
        <v>2</v>
      </c>
      <c r="D24" s="8" t="s">
        <v>4</v>
      </c>
      <c r="F24" s="40" t="s">
        <v>6</v>
      </c>
    </row>
    <row r="25" spans="2:6" ht="20.100000000000001" customHeight="1" x14ac:dyDescent="0.3">
      <c r="B25" s="36" t="s">
        <v>11</v>
      </c>
      <c r="D25" s="9" t="s">
        <v>5</v>
      </c>
      <c r="E25" s="2"/>
      <c r="F25" s="36" t="s">
        <v>7</v>
      </c>
    </row>
    <row r="26" spans="2:6" ht="20.100000000000001" customHeight="1" x14ac:dyDescent="0.3">
      <c r="B26" s="37">
        <v>800000</v>
      </c>
      <c r="C26" s="38" t="s">
        <v>1</v>
      </c>
      <c r="D26" s="52">
        <v>0.15</v>
      </c>
      <c r="E26" s="39" t="s">
        <v>8</v>
      </c>
      <c r="F26" s="37">
        <f>B26*D26</f>
        <v>120000</v>
      </c>
    </row>
    <row r="28" spans="2:6" ht="20.100000000000001" customHeight="1" x14ac:dyDescent="0.3">
      <c r="B28" s="35" t="s">
        <v>2</v>
      </c>
      <c r="D28" s="8" t="s">
        <v>4</v>
      </c>
      <c r="F28" s="40" t="s">
        <v>6</v>
      </c>
    </row>
    <row r="29" spans="2:6" ht="20.100000000000001" customHeight="1" x14ac:dyDescent="0.3">
      <c r="B29" s="36" t="s">
        <v>12</v>
      </c>
      <c r="D29" s="9" t="s">
        <v>5</v>
      </c>
      <c r="E29" s="2"/>
      <c r="F29" s="36" t="s">
        <v>7</v>
      </c>
    </row>
    <row r="30" spans="2:6" ht="20.100000000000001" customHeight="1" x14ac:dyDescent="0.3">
      <c r="B30" s="37">
        <v>100000</v>
      </c>
      <c r="C30" s="4" t="s">
        <v>1</v>
      </c>
      <c r="D30" s="52">
        <v>0.5</v>
      </c>
      <c r="E30" s="5" t="s">
        <v>8</v>
      </c>
      <c r="F30" s="37">
        <f>B30*D30</f>
        <v>50000</v>
      </c>
    </row>
    <row r="32" spans="2:6" ht="20.100000000000001" customHeight="1" x14ac:dyDescent="0.3">
      <c r="B32" s="35" t="s">
        <v>2</v>
      </c>
      <c r="D32" s="40" t="s">
        <v>4</v>
      </c>
      <c r="F32" s="40" t="s">
        <v>6</v>
      </c>
    </row>
    <row r="33" spans="2:6" ht="20.100000000000001" customHeight="1" x14ac:dyDescent="0.3">
      <c r="B33" s="36" t="s">
        <v>13</v>
      </c>
      <c r="D33" s="41" t="s">
        <v>5</v>
      </c>
      <c r="E33" s="2"/>
      <c r="F33" s="36" t="s">
        <v>7</v>
      </c>
    </row>
    <row r="34" spans="2:6" ht="20.100000000000001" customHeight="1" x14ac:dyDescent="0.3">
      <c r="B34" s="37">
        <f>SUM(B14,B18,B22,B26,B30)</f>
        <v>16200000</v>
      </c>
      <c r="C34" s="4" t="s">
        <v>1</v>
      </c>
      <c r="D34" s="52">
        <v>0.01</v>
      </c>
      <c r="E34" s="5" t="s">
        <v>8</v>
      </c>
      <c r="F34" s="37">
        <f>B34*D34</f>
        <v>162000</v>
      </c>
    </row>
    <row r="36" spans="2:6" ht="20.100000000000001" customHeight="1" x14ac:dyDescent="0.3">
      <c r="B36" s="35" t="s">
        <v>14</v>
      </c>
      <c r="D36" s="40" t="s">
        <v>17</v>
      </c>
      <c r="F36" s="40" t="s">
        <v>6</v>
      </c>
    </row>
    <row r="37" spans="2:6" ht="20.100000000000001" customHeight="1" x14ac:dyDescent="0.3">
      <c r="B37" s="36">
        <v>2026</v>
      </c>
      <c r="D37" s="41" t="s">
        <v>5</v>
      </c>
      <c r="E37" s="2"/>
      <c r="F37" s="36" t="s">
        <v>7</v>
      </c>
    </row>
    <row r="38" spans="2:6" ht="20.100000000000001" customHeight="1" x14ac:dyDescent="0.3">
      <c r="B38" s="53">
        <v>100000</v>
      </c>
      <c r="C38" s="4" t="s">
        <v>1</v>
      </c>
      <c r="D38" s="42" t="s">
        <v>18</v>
      </c>
      <c r="E38" s="5" t="s">
        <v>8</v>
      </c>
      <c r="F38" s="37">
        <f>B38</f>
        <v>100000</v>
      </c>
    </row>
    <row r="41" spans="2:6" ht="18" customHeight="1" x14ac:dyDescent="0.3">
      <c r="B41" s="43" t="s">
        <v>15</v>
      </c>
      <c r="C41" s="44"/>
      <c r="D41" s="44"/>
      <c r="E41" s="44"/>
      <c r="F41" s="45"/>
    </row>
    <row r="42" spans="2:6" ht="18" customHeight="1" x14ac:dyDescent="0.3">
      <c r="B42" s="46">
        <v>2026</v>
      </c>
      <c r="C42" s="47"/>
      <c r="D42" s="47"/>
      <c r="E42" s="47"/>
      <c r="F42" s="48"/>
    </row>
    <row r="43" spans="2:6" ht="21.9" customHeight="1" x14ac:dyDescent="0.3">
      <c r="B43" s="49"/>
      <c r="C43" s="50"/>
      <c r="D43" s="50"/>
      <c r="E43" s="50"/>
      <c r="F43" s="51">
        <f>SUM(F14,F18,F22,F26,F30,F34,F38)</f>
        <v>6522000</v>
      </c>
    </row>
    <row r="46" spans="2:6" x14ac:dyDescent="0.3">
      <c r="B46" s="17" t="s">
        <v>23</v>
      </c>
      <c r="C46" s="13"/>
      <c r="D46" s="13"/>
      <c r="E46" s="13"/>
      <c r="F46" s="13"/>
    </row>
    <row r="47" spans="2:6" x14ac:dyDescent="0.3">
      <c r="B47" s="17" t="s">
        <v>40</v>
      </c>
      <c r="C47" s="13"/>
      <c r="D47" s="13"/>
      <c r="E47" s="13"/>
      <c r="F47" s="13"/>
    </row>
  </sheetData>
  <sheetProtection algorithmName="SHA-512" hashValue="H+8zeKcr9qVPNtBWIQli7CRfWrXQhcN2Uh8GE50Ra9//uHe1SRC0V/KRSBSl39yWa7olp6+hJjU1w0tBMboLOg==" saltValue="Twvk9bj5197Q15dXtaWk7Q==" spinCount="100000" sheet="1" objects="1" scenarios="1" selectLockedCells="1"/>
  <pageMargins left="0.65" right="0.2" top="0.65" bottom="0.45" header="0.3" footer="0.3"/>
  <pageSetup scale="8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42B94-C0F4-40CD-9243-2F37228DD53A}">
  <sheetPr>
    <tabColor rgb="FFFFFF66"/>
  </sheetPr>
  <dimension ref="A1:H49"/>
  <sheetViews>
    <sheetView workbookViewId="0">
      <selection activeCell="D14" sqref="D14"/>
    </sheetView>
  </sheetViews>
  <sheetFormatPr defaultRowHeight="14.4" x14ac:dyDescent="0.3"/>
  <cols>
    <col min="1" max="1" width="15.5546875" customWidth="1"/>
    <col min="2" max="2" width="22.6640625" customWidth="1"/>
    <col min="3" max="3" width="4.6640625" customWidth="1"/>
    <col min="4" max="4" width="11.6640625" customWidth="1"/>
    <col min="5" max="5" width="4.6640625" customWidth="1"/>
    <col min="6" max="6" width="22.6640625" customWidth="1"/>
  </cols>
  <sheetData>
    <row r="1" spans="1:8" ht="18" x14ac:dyDescent="0.35">
      <c r="A1" s="29" t="s">
        <v>39</v>
      </c>
      <c r="B1" s="30"/>
      <c r="C1" s="30"/>
      <c r="D1" s="30"/>
      <c r="E1" s="30"/>
      <c r="F1" s="30"/>
      <c r="G1" s="30"/>
      <c r="H1" s="30"/>
    </row>
    <row r="2" spans="1:8" ht="18" x14ac:dyDescent="0.35">
      <c r="A2" s="31" t="s">
        <v>16</v>
      </c>
      <c r="B2" s="30"/>
      <c r="C2" s="30"/>
      <c r="D2" s="30"/>
      <c r="E2" s="30"/>
      <c r="F2" s="30"/>
      <c r="G2" s="30"/>
      <c r="H2" s="30"/>
    </row>
    <row r="3" spans="1:8" x14ac:dyDescent="0.3">
      <c r="A3" s="32"/>
      <c r="B3" s="32"/>
      <c r="C3" s="32"/>
      <c r="D3" s="32"/>
      <c r="E3" s="32"/>
      <c r="F3" s="32"/>
      <c r="G3" s="32"/>
      <c r="H3" s="32"/>
    </row>
    <row r="4" spans="1:8" x14ac:dyDescent="0.3">
      <c r="A4" s="33" t="s">
        <v>19</v>
      </c>
      <c r="B4" s="32"/>
      <c r="C4" s="32"/>
      <c r="D4" s="32"/>
      <c r="E4" s="32"/>
      <c r="F4" s="32"/>
      <c r="G4" s="32"/>
      <c r="H4" s="32"/>
    </row>
    <row r="5" spans="1:8" x14ac:dyDescent="0.3">
      <c r="A5" s="33" t="s">
        <v>20</v>
      </c>
      <c r="B5" s="32"/>
      <c r="C5" s="32"/>
      <c r="D5" s="32"/>
      <c r="E5" s="32"/>
      <c r="F5" s="32"/>
      <c r="G5" s="32"/>
      <c r="H5" s="32"/>
    </row>
    <row r="6" spans="1:8" x14ac:dyDescent="0.3">
      <c r="A6" s="33" t="s">
        <v>21</v>
      </c>
      <c r="B6" s="32"/>
      <c r="C6" s="32"/>
      <c r="D6" s="32"/>
      <c r="E6" s="32"/>
      <c r="F6" s="32"/>
      <c r="G6" s="32"/>
      <c r="H6" s="32"/>
    </row>
    <row r="7" spans="1:8" x14ac:dyDescent="0.3">
      <c r="A7" s="33" t="s">
        <v>24</v>
      </c>
      <c r="B7" s="32"/>
      <c r="C7" s="32"/>
      <c r="D7" s="32"/>
      <c r="E7" s="32"/>
      <c r="F7" s="32"/>
      <c r="G7" s="32"/>
      <c r="H7" s="32"/>
    </row>
    <row r="8" spans="1:8" x14ac:dyDescent="0.3">
      <c r="A8" s="33" t="s">
        <v>22</v>
      </c>
      <c r="B8" s="32"/>
      <c r="C8" s="32"/>
      <c r="D8" s="32"/>
      <c r="E8" s="32"/>
      <c r="F8" s="32"/>
      <c r="G8" s="32"/>
      <c r="H8" s="32"/>
    </row>
    <row r="9" spans="1:8" x14ac:dyDescent="0.3">
      <c r="A9" s="32"/>
      <c r="B9" s="32"/>
      <c r="C9" s="32"/>
      <c r="D9" s="32"/>
      <c r="E9" s="32"/>
      <c r="F9" s="32"/>
      <c r="G9" s="32"/>
      <c r="H9" s="32"/>
    </row>
    <row r="10" spans="1:8" ht="18" x14ac:dyDescent="0.35">
      <c r="A10" s="34" t="s">
        <v>34</v>
      </c>
      <c r="B10" s="32"/>
      <c r="C10" s="32"/>
      <c r="D10" s="32"/>
      <c r="E10" s="32"/>
      <c r="F10" s="32"/>
      <c r="G10" s="32"/>
      <c r="H10" s="32"/>
    </row>
    <row r="11" spans="1:8" x14ac:dyDescent="0.3">
      <c r="A11" s="32"/>
      <c r="B11" s="32"/>
      <c r="C11" s="32"/>
      <c r="D11" s="32"/>
      <c r="E11" s="32"/>
      <c r="F11" s="32"/>
      <c r="G11" s="32"/>
      <c r="H11" s="32"/>
    </row>
    <row r="12" spans="1:8" ht="20.100000000000001" customHeight="1" x14ac:dyDescent="0.3">
      <c r="A12" s="32"/>
      <c r="B12" s="35" t="s">
        <v>2</v>
      </c>
      <c r="C12" s="32"/>
      <c r="D12" s="40" t="s">
        <v>4</v>
      </c>
      <c r="E12" s="32"/>
      <c r="F12" s="40" t="s">
        <v>6</v>
      </c>
      <c r="G12" s="32"/>
      <c r="H12" s="32"/>
    </row>
    <row r="13" spans="1:8" ht="20.100000000000001" customHeight="1" x14ac:dyDescent="0.3">
      <c r="A13" s="32"/>
      <c r="B13" s="36" t="s">
        <v>3</v>
      </c>
      <c r="C13" s="32"/>
      <c r="D13" s="41" t="s">
        <v>5</v>
      </c>
      <c r="E13" s="54"/>
      <c r="F13" s="36" t="s">
        <v>7</v>
      </c>
      <c r="G13" s="32"/>
      <c r="H13" s="32"/>
    </row>
    <row r="14" spans="1:8" ht="20.100000000000001" customHeight="1" x14ac:dyDescent="0.3">
      <c r="A14" s="32"/>
      <c r="B14" s="37">
        <v>1200000</v>
      </c>
      <c r="C14" s="38" t="s">
        <v>1</v>
      </c>
      <c r="D14" s="52">
        <v>0.34</v>
      </c>
      <c r="E14" s="39" t="s">
        <v>8</v>
      </c>
      <c r="F14" s="37">
        <f>B14*D14</f>
        <v>408000.00000000006</v>
      </c>
      <c r="G14" s="32"/>
      <c r="H14" s="32"/>
    </row>
    <row r="15" spans="1:8" x14ac:dyDescent="0.3">
      <c r="A15" s="32"/>
      <c r="B15" s="32"/>
      <c r="C15" s="32"/>
      <c r="D15" s="32"/>
      <c r="E15" s="32"/>
      <c r="F15" s="32"/>
      <c r="G15" s="32"/>
      <c r="H15" s="32"/>
    </row>
    <row r="16" spans="1:8" ht="20.100000000000001" customHeight="1" x14ac:dyDescent="0.3">
      <c r="A16" s="32"/>
      <c r="B16" s="35" t="s">
        <v>2</v>
      </c>
      <c r="C16" s="32"/>
      <c r="D16" s="40" t="s">
        <v>4</v>
      </c>
      <c r="E16" s="32"/>
      <c r="F16" s="40" t="s">
        <v>6</v>
      </c>
      <c r="G16" s="32"/>
      <c r="H16" s="32"/>
    </row>
    <row r="17" spans="1:8" ht="20.100000000000001" customHeight="1" x14ac:dyDescent="0.3">
      <c r="A17" s="32"/>
      <c r="B17" s="36" t="s">
        <v>9</v>
      </c>
      <c r="C17" s="32"/>
      <c r="D17" s="41" t="s">
        <v>5</v>
      </c>
      <c r="E17" s="54"/>
      <c r="F17" s="36" t="s">
        <v>7</v>
      </c>
      <c r="G17" s="32"/>
      <c r="H17" s="32"/>
    </row>
    <row r="18" spans="1:8" ht="20.100000000000001" customHeight="1" x14ac:dyDescent="0.3">
      <c r="A18" s="32"/>
      <c r="B18" s="37">
        <v>13300000</v>
      </c>
      <c r="C18" s="38" t="s">
        <v>1</v>
      </c>
      <c r="D18" s="52">
        <v>0.42</v>
      </c>
      <c r="E18" s="39" t="s">
        <v>8</v>
      </c>
      <c r="F18" s="37">
        <f>B18*D18</f>
        <v>5586000</v>
      </c>
      <c r="G18" s="32"/>
      <c r="H18" s="32"/>
    </row>
    <row r="19" spans="1:8" x14ac:dyDescent="0.3">
      <c r="A19" s="32"/>
      <c r="B19" s="32"/>
      <c r="C19" s="32"/>
      <c r="D19" s="32"/>
      <c r="E19" s="32"/>
      <c r="F19" s="32"/>
      <c r="G19" s="32"/>
      <c r="H19" s="32"/>
    </row>
    <row r="20" spans="1:8" ht="20.100000000000001" customHeight="1" x14ac:dyDescent="0.3">
      <c r="A20" s="32"/>
      <c r="B20" s="35" t="s">
        <v>2</v>
      </c>
      <c r="C20" s="32"/>
      <c r="D20" s="40" t="s">
        <v>4</v>
      </c>
      <c r="E20" s="32"/>
      <c r="F20" s="40" t="s">
        <v>6</v>
      </c>
      <c r="G20" s="32"/>
      <c r="H20" s="32"/>
    </row>
    <row r="21" spans="1:8" ht="20.100000000000001" customHeight="1" x14ac:dyDescent="0.3">
      <c r="A21" s="32"/>
      <c r="B21" s="36" t="s">
        <v>10</v>
      </c>
      <c r="C21" s="32"/>
      <c r="D21" s="41" t="s">
        <v>5</v>
      </c>
      <c r="E21" s="54"/>
      <c r="F21" s="36" t="s">
        <v>7</v>
      </c>
      <c r="G21" s="32"/>
      <c r="H21" s="32"/>
    </row>
    <row r="22" spans="1:8" ht="20.100000000000001" customHeight="1" x14ac:dyDescent="0.3">
      <c r="A22" s="32"/>
      <c r="B22" s="37">
        <v>800000</v>
      </c>
      <c r="C22" s="38" t="s">
        <v>1</v>
      </c>
      <c r="D22" s="52">
        <v>0.12</v>
      </c>
      <c r="E22" s="39" t="s">
        <v>8</v>
      </c>
      <c r="F22" s="37">
        <f>B22*D22</f>
        <v>96000</v>
      </c>
      <c r="G22" s="32"/>
      <c r="H22" s="32"/>
    </row>
    <row r="23" spans="1:8" x14ac:dyDescent="0.3">
      <c r="A23" s="32"/>
      <c r="B23" s="32"/>
      <c r="C23" s="32"/>
      <c r="D23" s="32"/>
      <c r="E23" s="32"/>
      <c r="F23" s="32"/>
      <c r="G23" s="32"/>
      <c r="H23" s="32"/>
    </row>
    <row r="24" spans="1:8" ht="20.100000000000001" customHeight="1" x14ac:dyDescent="0.3">
      <c r="A24" s="32"/>
      <c r="B24" s="35" t="s">
        <v>2</v>
      </c>
      <c r="C24" s="32"/>
      <c r="D24" s="40" t="s">
        <v>4</v>
      </c>
      <c r="E24" s="32"/>
      <c r="F24" s="40" t="s">
        <v>6</v>
      </c>
      <c r="G24" s="32"/>
      <c r="H24" s="32"/>
    </row>
    <row r="25" spans="1:8" ht="20.100000000000001" customHeight="1" x14ac:dyDescent="0.3">
      <c r="A25" s="32"/>
      <c r="B25" s="36" t="s">
        <v>11</v>
      </c>
      <c r="C25" s="32"/>
      <c r="D25" s="41" t="s">
        <v>5</v>
      </c>
      <c r="E25" s="54"/>
      <c r="F25" s="36" t="s">
        <v>7</v>
      </c>
      <c r="G25" s="32"/>
      <c r="H25" s="32"/>
    </row>
    <row r="26" spans="1:8" ht="20.100000000000001" customHeight="1" x14ac:dyDescent="0.3">
      <c r="A26" s="32"/>
      <c r="B26" s="37">
        <v>800000</v>
      </c>
      <c r="C26" s="38" t="s">
        <v>1</v>
      </c>
      <c r="D26" s="52">
        <v>0.15</v>
      </c>
      <c r="E26" s="39" t="s">
        <v>8</v>
      </c>
      <c r="F26" s="37">
        <f>B26*D26</f>
        <v>120000</v>
      </c>
      <c r="G26" s="32"/>
      <c r="H26" s="32"/>
    </row>
    <row r="27" spans="1:8" x14ac:dyDescent="0.3">
      <c r="A27" s="32"/>
      <c r="B27" s="32"/>
      <c r="C27" s="32"/>
      <c r="D27" s="32"/>
      <c r="E27" s="32"/>
      <c r="F27" s="32"/>
      <c r="G27" s="32"/>
      <c r="H27" s="32"/>
    </row>
    <row r="28" spans="1:8" ht="20.100000000000001" customHeight="1" x14ac:dyDescent="0.3">
      <c r="A28" s="32"/>
      <c r="B28" s="35" t="s">
        <v>2</v>
      </c>
      <c r="C28" s="32"/>
      <c r="D28" s="40" t="s">
        <v>4</v>
      </c>
      <c r="E28" s="32"/>
      <c r="F28" s="40" t="s">
        <v>6</v>
      </c>
      <c r="G28" s="32"/>
      <c r="H28" s="32"/>
    </row>
    <row r="29" spans="1:8" ht="20.100000000000001" customHeight="1" x14ac:dyDescent="0.3">
      <c r="A29" s="32"/>
      <c r="B29" s="36" t="s">
        <v>12</v>
      </c>
      <c r="C29" s="32"/>
      <c r="D29" s="41" t="s">
        <v>5</v>
      </c>
      <c r="E29" s="54"/>
      <c r="F29" s="36" t="s">
        <v>7</v>
      </c>
      <c r="G29" s="32"/>
      <c r="H29" s="32"/>
    </row>
    <row r="30" spans="1:8" ht="20.100000000000001" customHeight="1" x14ac:dyDescent="0.3">
      <c r="A30" s="32"/>
      <c r="B30" s="37">
        <v>100000</v>
      </c>
      <c r="C30" s="38" t="s">
        <v>1</v>
      </c>
      <c r="D30" s="52">
        <v>0.5</v>
      </c>
      <c r="E30" s="39" t="s">
        <v>8</v>
      </c>
      <c r="F30" s="37">
        <f>B30*D30</f>
        <v>50000</v>
      </c>
      <c r="G30" s="32"/>
      <c r="H30" s="32"/>
    </row>
    <row r="31" spans="1:8" x14ac:dyDescent="0.3">
      <c r="A31" s="32"/>
      <c r="B31" s="32"/>
      <c r="C31" s="32"/>
      <c r="D31" s="32"/>
      <c r="E31" s="32"/>
      <c r="F31" s="32"/>
      <c r="G31" s="32"/>
      <c r="H31" s="32"/>
    </row>
    <row r="32" spans="1:8" ht="20.100000000000001" customHeight="1" x14ac:dyDescent="0.3">
      <c r="A32" s="32"/>
      <c r="B32" s="35" t="s">
        <v>2</v>
      </c>
      <c r="C32" s="32"/>
      <c r="D32" s="40" t="s">
        <v>4</v>
      </c>
      <c r="E32" s="32"/>
      <c r="F32" s="40" t="s">
        <v>6</v>
      </c>
      <c r="G32" s="32"/>
      <c r="H32" s="32"/>
    </row>
    <row r="33" spans="1:8" ht="20.100000000000001" customHeight="1" x14ac:dyDescent="0.3">
      <c r="A33" s="32"/>
      <c r="B33" s="36" t="s">
        <v>13</v>
      </c>
      <c r="C33" s="32"/>
      <c r="D33" s="41" t="s">
        <v>5</v>
      </c>
      <c r="E33" s="54"/>
      <c r="F33" s="36" t="s">
        <v>7</v>
      </c>
      <c r="G33" s="32"/>
      <c r="H33" s="32"/>
    </row>
    <row r="34" spans="1:8" ht="20.100000000000001" customHeight="1" x14ac:dyDescent="0.3">
      <c r="A34" s="32"/>
      <c r="B34" s="37">
        <f>SUM(B14,B18,B22,B26,B30)</f>
        <v>16200000</v>
      </c>
      <c r="C34" s="38" t="s">
        <v>1</v>
      </c>
      <c r="D34" s="52">
        <v>0.01</v>
      </c>
      <c r="E34" s="39" t="s">
        <v>8</v>
      </c>
      <c r="F34" s="37">
        <f>B34*D34</f>
        <v>162000</v>
      </c>
      <c r="G34" s="32"/>
      <c r="H34" s="32"/>
    </row>
    <row r="35" spans="1:8" x14ac:dyDescent="0.3">
      <c r="A35" s="32"/>
      <c r="B35" s="32"/>
      <c r="C35" s="32"/>
      <c r="D35" s="32"/>
      <c r="E35" s="32"/>
      <c r="F35" s="32"/>
      <c r="G35" s="32"/>
      <c r="H35" s="32"/>
    </row>
    <row r="36" spans="1:8" ht="20.100000000000001" customHeight="1" x14ac:dyDescent="0.3">
      <c r="A36" s="32"/>
      <c r="B36" s="35" t="s">
        <v>14</v>
      </c>
      <c r="C36" s="32"/>
      <c r="D36" s="40" t="s">
        <v>17</v>
      </c>
      <c r="E36" s="32"/>
      <c r="F36" s="40" t="s">
        <v>6</v>
      </c>
      <c r="G36" s="32"/>
      <c r="H36" s="32"/>
    </row>
    <row r="37" spans="1:8" ht="20.100000000000001" customHeight="1" x14ac:dyDescent="0.3">
      <c r="A37" s="32"/>
      <c r="B37" s="36">
        <v>2034</v>
      </c>
      <c r="C37" s="32"/>
      <c r="D37" s="41" t="s">
        <v>5</v>
      </c>
      <c r="E37" s="54"/>
      <c r="F37" s="36" t="s">
        <v>7</v>
      </c>
      <c r="G37" s="32"/>
      <c r="H37" s="32"/>
    </row>
    <row r="38" spans="1:8" ht="20.100000000000001" customHeight="1" x14ac:dyDescent="0.3">
      <c r="A38" s="32"/>
      <c r="B38" s="53">
        <v>100000</v>
      </c>
      <c r="C38" s="38" t="s">
        <v>1</v>
      </c>
      <c r="D38" s="42" t="s">
        <v>18</v>
      </c>
      <c r="E38" s="39" t="s">
        <v>8</v>
      </c>
      <c r="F38" s="37">
        <f>B38</f>
        <v>100000</v>
      </c>
      <c r="G38" s="32"/>
      <c r="H38" s="32"/>
    </row>
    <row r="39" spans="1:8" x14ac:dyDescent="0.3">
      <c r="A39" s="32"/>
      <c r="B39" s="32"/>
      <c r="C39" s="32"/>
      <c r="D39" s="32"/>
      <c r="E39" s="32"/>
      <c r="F39" s="32"/>
      <c r="G39" s="32"/>
      <c r="H39" s="32"/>
    </row>
    <row r="40" spans="1:8" x14ac:dyDescent="0.3">
      <c r="A40" s="32"/>
      <c r="B40" s="32"/>
      <c r="C40" s="32"/>
      <c r="D40" s="32"/>
      <c r="E40" s="32"/>
      <c r="F40" s="32"/>
      <c r="G40" s="32"/>
      <c r="H40" s="32"/>
    </row>
    <row r="41" spans="1:8" ht="18" customHeight="1" x14ac:dyDescent="0.3">
      <c r="A41" s="32"/>
      <c r="B41" s="43" t="s">
        <v>15</v>
      </c>
      <c r="C41" s="44"/>
      <c r="D41" s="44"/>
      <c r="E41" s="44"/>
      <c r="F41" s="45"/>
      <c r="G41" s="32"/>
      <c r="H41" s="32"/>
    </row>
    <row r="42" spans="1:8" ht="18" customHeight="1" x14ac:dyDescent="0.3">
      <c r="A42" s="32"/>
      <c r="B42" s="46">
        <v>2034</v>
      </c>
      <c r="C42" s="47"/>
      <c r="D42" s="47"/>
      <c r="E42" s="47"/>
      <c r="F42" s="48"/>
      <c r="G42" s="32"/>
      <c r="H42" s="32"/>
    </row>
    <row r="43" spans="1:8" ht="21.9" customHeight="1" x14ac:dyDescent="0.3">
      <c r="A43" s="32"/>
      <c r="B43" s="49"/>
      <c r="C43" s="50"/>
      <c r="D43" s="50"/>
      <c r="E43" s="50"/>
      <c r="F43" s="51">
        <f>SUM(F14,F18,F22,F26,F30,F34,F38)</f>
        <v>6522000</v>
      </c>
      <c r="G43" s="32"/>
      <c r="H43" s="32"/>
    </row>
    <row r="44" spans="1:8" x14ac:dyDescent="0.3">
      <c r="A44" s="32"/>
      <c r="B44" s="32"/>
      <c r="C44" s="32"/>
      <c r="D44" s="32"/>
      <c r="E44" s="32"/>
      <c r="F44" s="32"/>
      <c r="G44" s="32"/>
      <c r="H44" s="32"/>
    </row>
    <row r="45" spans="1:8" x14ac:dyDescent="0.3">
      <c r="A45" s="32"/>
      <c r="B45" s="32"/>
      <c r="C45" s="32"/>
      <c r="D45" s="32"/>
      <c r="E45" s="32"/>
      <c r="F45" s="32"/>
      <c r="G45" s="32"/>
      <c r="H45" s="32"/>
    </row>
    <row r="46" spans="1:8" x14ac:dyDescent="0.3">
      <c r="A46" s="32"/>
      <c r="B46" s="55" t="s">
        <v>23</v>
      </c>
      <c r="C46" s="30"/>
      <c r="D46" s="30"/>
      <c r="E46" s="30"/>
      <c r="F46" s="30"/>
      <c r="G46" s="32"/>
      <c r="H46" s="32"/>
    </row>
    <row r="47" spans="1:8" x14ac:dyDescent="0.3">
      <c r="A47" s="32"/>
      <c r="B47" s="55" t="s">
        <v>48</v>
      </c>
      <c r="C47" s="30"/>
      <c r="D47" s="30"/>
      <c r="E47" s="30"/>
      <c r="F47" s="30"/>
      <c r="G47" s="32"/>
      <c r="H47" s="32"/>
    </row>
    <row r="48" spans="1:8" x14ac:dyDescent="0.3">
      <c r="A48" s="32"/>
      <c r="B48" s="32"/>
      <c r="C48" s="32"/>
      <c r="D48" s="32"/>
      <c r="E48" s="32"/>
      <c r="F48" s="32"/>
      <c r="G48" s="32"/>
      <c r="H48" s="32"/>
    </row>
    <row r="49" spans="1:8" x14ac:dyDescent="0.3">
      <c r="A49" s="32"/>
      <c r="B49" s="32"/>
      <c r="C49" s="32"/>
      <c r="D49" s="32"/>
      <c r="E49" s="32"/>
      <c r="F49" s="32"/>
      <c r="G49" s="32"/>
      <c r="H49" s="32"/>
    </row>
  </sheetData>
  <sheetProtection algorithmName="SHA-512" hashValue="RZqNkpuXXawNmz56PwjinZKIxXVjiQhMI/HZ5nwFSYbsaZ721s+G2kCfdNKFHq3/KtcfjV65ePQhaHIVdD0H4g==" saltValue="ulXx+/z9k35Ww5+LL+gHBA==" spinCount="100000" sheet="1" objects="1" scenarios="1" selectLockedCells="1"/>
  <pageMargins left="0.65" right="0.2" top="0.65" bottom="0.45" header="0.3" footer="0.3"/>
  <pageSetup scale="8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28610-0069-47D4-AF68-042BF611F573}">
  <sheetPr>
    <tabColor rgb="FFFFFF66"/>
  </sheetPr>
  <dimension ref="A1:H47"/>
  <sheetViews>
    <sheetView workbookViewId="0">
      <selection activeCell="D14" sqref="D14"/>
    </sheetView>
  </sheetViews>
  <sheetFormatPr defaultRowHeight="14.4" x14ac:dyDescent="0.3"/>
  <cols>
    <col min="1" max="1" width="15.5546875" customWidth="1"/>
    <col min="2" max="2" width="22.6640625" customWidth="1"/>
    <col min="3" max="3" width="4.6640625" customWidth="1"/>
    <col min="4" max="4" width="11.6640625" customWidth="1"/>
    <col min="5" max="5" width="4.6640625" customWidth="1"/>
    <col min="6" max="6" width="22.6640625" customWidth="1"/>
  </cols>
  <sheetData>
    <row r="1" spans="1:8" ht="18" x14ac:dyDescent="0.35">
      <c r="A1" s="18" t="s">
        <v>39</v>
      </c>
      <c r="B1" s="13"/>
      <c r="C1" s="13"/>
      <c r="D1" s="13"/>
      <c r="E1" s="13"/>
      <c r="F1" s="13"/>
      <c r="G1" s="13"/>
      <c r="H1" s="13"/>
    </row>
    <row r="2" spans="1:8" ht="18" x14ac:dyDescent="0.35">
      <c r="A2" s="12" t="s">
        <v>16</v>
      </c>
      <c r="B2" s="13"/>
      <c r="C2" s="13"/>
      <c r="D2" s="13"/>
      <c r="E2" s="13"/>
      <c r="F2" s="13"/>
      <c r="G2" s="13"/>
      <c r="H2" s="13"/>
    </row>
    <row r="4" spans="1:8" x14ac:dyDescent="0.3">
      <c r="A4" s="1" t="s">
        <v>19</v>
      </c>
    </row>
    <row r="5" spans="1:8" x14ac:dyDescent="0.3">
      <c r="A5" s="1" t="s">
        <v>20</v>
      </c>
    </row>
    <row r="6" spans="1:8" x14ac:dyDescent="0.3">
      <c r="A6" s="1" t="s">
        <v>21</v>
      </c>
    </row>
    <row r="7" spans="1:8" x14ac:dyDescent="0.3">
      <c r="A7" s="1" t="s">
        <v>24</v>
      </c>
    </row>
    <row r="8" spans="1:8" x14ac:dyDescent="0.3">
      <c r="A8" s="1" t="s">
        <v>22</v>
      </c>
    </row>
    <row r="10" spans="1:8" ht="18" x14ac:dyDescent="0.35">
      <c r="A10" s="10" t="s">
        <v>35</v>
      </c>
    </row>
    <row r="12" spans="1:8" ht="20.100000000000001" customHeight="1" x14ac:dyDescent="0.3">
      <c r="B12" s="6" t="s">
        <v>2</v>
      </c>
      <c r="D12" s="8" t="s">
        <v>4</v>
      </c>
      <c r="F12" s="8" t="s">
        <v>6</v>
      </c>
    </row>
    <row r="13" spans="1:8" ht="20.100000000000001" customHeight="1" x14ac:dyDescent="0.3">
      <c r="B13" s="7" t="s">
        <v>3</v>
      </c>
      <c r="D13" s="9" t="s">
        <v>5</v>
      </c>
      <c r="E13" s="2"/>
      <c r="F13" s="7" t="s">
        <v>7</v>
      </c>
    </row>
    <row r="14" spans="1:8" ht="20.100000000000001" customHeight="1" x14ac:dyDescent="0.3">
      <c r="B14" s="3">
        <v>1200000</v>
      </c>
      <c r="C14" s="4" t="s">
        <v>1</v>
      </c>
      <c r="D14" s="52">
        <v>0.34</v>
      </c>
      <c r="E14" s="5" t="s">
        <v>8</v>
      </c>
      <c r="F14" s="3">
        <f>B14*D14</f>
        <v>408000.00000000006</v>
      </c>
    </row>
    <row r="16" spans="1:8" ht="20.100000000000001" customHeight="1" x14ac:dyDescent="0.3">
      <c r="B16" s="6" t="s">
        <v>2</v>
      </c>
      <c r="D16" s="8" t="s">
        <v>4</v>
      </c>
      <c r="F16" s="8" t="s">
        <v>6</v>
      </c>
    </row>
    <row r="17" spans="2:6" ht="20.100000000000001" customHeight="1" x14ac:dyDescent="0.3">
      <c r="B17" s="7" t="s">
        <v>9</v>
      </c>
      <c r="D17" s="9" t="s">
        <v>5</v>
      </c>
      <c r="E17" s="2"/>
      <c r="F17" s="7" t="s">
        <v>7</v>
      </c>
    </row>
    <row r="18" spans="2:6" ht="20.100000000000001" customHeight="1" x14ac:dyDescent="0.3">
      <c r="B18" s="3">
        <v>13300000</v>
      </c>
      <c r="C18" s="4" t="s">
        <v>1</v>
      </c>
      <c r="D18" s="52">
        <v>0.42</v>
      </c>
      <c r="E18" s="5" t="s">
        <v>8</v>
      </c>
      <c r="F18" s="3">
        <f>B18*D18</f>
        <v>5586000</v>
      </c>
    </row>
    <row r="20" spans="2:6" ht="20.100000000000001" customHeight="1" x14ac:dyDescent="0.3">
      <c r="B20" s="6" t="s">
        <v>2</v>
      </c>
      <c r="D20" s="8" t="s">
        <v>4</v>
      </c>
      <c r="F20" s="8" t="s">
        <v>6</v>
      </c>
    </row>
    <row r="21" spans="2:6" ht="20.100000000000001" customHeight="1" x14ac:dyDescent="0.3">
      <c r="B21" s="7" t="s">
        <v>10</v>
      </c>
      <c r="D21" s="9" t="s">
        <v>5</v>
      </c>
      <c r="E21" s="2"/>
      <c r="F21" s="7" t="s">
        <v>7</v>
      </c>
    </row>
    <row r="22" spans="2:6" ht="20.100000000000001" customHeight="1" x14ac:dyDescent="0.3">
      <c r="B22" s="3">
        <v>800000</v>
      </c>
      <c r="C22" s="4" t="s">
        <v>1</v>
      </c>
      <c r="D22" s="52">
        <v>0.12</v>
      </c>
      <c r="E22" s="5" t="s">
        <v>8</v>
      </c>
      <c r="F22" s="3">
        <f>B22*D22</f>
        <v>96000</v>
      </c>
    </row>
    <row r="24" spans="2:6" ht="20.100000000000001" customHeight="1" x14ac:dyDescent="0.3">
      <c r="B24" s="6" t="s">
        <v>2</v>
      </c>
      <c r="D24" s="8" t="s">
        <v>4</v>
      </c>
      <c r="F24" s="8" t="s">
        <v>6</v>
      </c>
    </row>
    <row r="25" spans="2:6" ht="20.100000000000001" customHeight="1" x14ac:dyDescent="0.3">
      <c r="B25" s="7" t="s">
        <v>11</v>
      </c>
      <c r="D25" s="9" t="s">
        <v>5</v>
      </c>
      <c r="E25" s="2"/>
      <c r="F25" s="7" t="s">
        <v>7</v>
      </c>
    </row>
    <row r="26" spans="2:6" ht="20.100000000000001" customHeight="1" x14ac:dyDescent="0.3">
      <c r="B26" s="3">
        <v>800000</v>
      </c>
      <c r="C26" s="4" t="s">
        <v>1</v>
      </c>
      <c r="D26" s="52">
        <v>0.15</v>
      </c>
      <c r="E26" s="5" t="s">
        <v>8</v>
      </c>
      <c r="F26" s="3">
        <f>B26*D26</f>
        <v>120000</v>
      </c>
    </row>
    <row r="28" spans="2:6" ht="20.100000000000001" customHeight="1" x14ac:dyDescent="0.3">
      <c r="B28" s="6" t="s">
        <v>2</v>
      </c>
      <c r="D28" s="8" t="s">
        <v>4</v>
      </c>
      <c r="F28" s="8" t="s">
        <v>6</v>
      </c>
    </row>
    <row r="29" spans="2:6" ht="20.100000000000001" customHeight="1" x14ac:dyDescent="0.3">
      <c r="B29" s="7" t="s">
        <v>12</v>
      </c>
      <c r="D29" s="9" t="s">
        <v>5</v>
      </c>
      <c r="E29" s="2"/>
      <c r="F29" s="7" t="s">
        <v>7</v>
      </c>
    </row>
    <row r="30" spans="2:6" ht="20.100000000000001" customHeight="1" x14ac:dyDescent="0.3">
      <c r="B30" s="3">
        <v>100000</v>
      </c>
      <c r="C30" s="4" t="s">
        <v>1</v>
      </c>
      <c r="D30" s="52">
        <v>0.5</v>
      </c>
      <c r="E30" s="5" t="s">
        <v>8</v>
      </c>
      <c r="F30" s="3">
        <f>B30*D30</f>
        <v>50000</v>
      </c>
    </row>
    <row r="32" spans="2:6" ht="20.100000000000001" customHeight="1" x14ac:dyDescent="0.3">
      <c r="B32" s="6" t="s">
        <v>2</v>
      </c>
      <c r="D32" s="8" t="s">
        <v>4</v>
      </c>
      <c r="F32" s="8" t="s">
        <v>6</v>
      </c>
    </row>
    <row r="33" spans="2:6" ht="20.100000000000001" customHeight="1" x14ac:dyDescent="0.3">
      <c r="B33" s="7" t="s">
        <v>13</v>
      </c>
      <c r="D33" s="9" t="s">
        <v>5</v>
      </c>
      <c r="E33" s="2"/>
      <c r="F33" s="7" t="s">
        <v>7</v>
      </c>
    </row>
    <row r="34" spans="2:6" ht="20.100000000000001" customHeight="1" x14ac:dyDescent="0.3">
      <c r="B34" s="3">
        <f>SUM(B14,B18,B22,B26,B30)</f>
        <v>16200000</v>
      </c>
      <c r="C34" s="4" t="s">
        <v>1</v>
      </c>
      <c r="D34" s="52">
        <v>0.01</v>
      </c>
      <c r="E34" s="5" t="s">
        <v>8</v>
      </c>
      <c r="F34" s="3">
        <f>B34*D34</f>
        <v>162000</v>
      </c>
    </row>
    <row r="36" spans="2:6" ht="20.100000000000001" customHeight="1" x14ac:dyDescent="0.3">
      <c r="B36" s="6" t="s">
        <v>14</v>
      </c>
      <c r="D36" s="8" t="s">
        <v>17</v>
      </c>
      <c r="F36" s="8" t="s">
        <v>6</v>
      </c>
    </row>
    <row r="37" spans="2:6" ht="20.100000000000001" customHeight="1" x14ac:dyDescent="0.3">
      <c r="B37" s="7">
        <v>2035</v>
      </c>
      <c r="D37" s="9" t="s">
        <v>5</v>
      </c>
      <c r="E37" s="2"/>
      <c r="F37" s="7" t="s">
        <v>7</v>
      </c>
    </row>
    <row r="38" spans="2:6" ht="20.100000000000001" customHeight="1" x14ac:dyDescent="0.3">
      <c r="B38" s="53">
        <v>100000</v>
      </c>
      <c r="C38" s="4" t="s">
        <v>1</v>
      </c>
      <c r="D38" s="15" t="s">
        <v>18</v>
      </c>
      <c r="E38" s="5" t="s">
        <v>8</v>
      </c>
      <c r="F38" s="3">
        <f>B38</f>
        <v>100000</v>
      </c>
    </row>
    <row r="41" spans="2:6" ht="18" customHeight="1" x14ac:dyDescent="0.3">
      <c r="B41" s="19" t="s">
        <v>15</v>
      </c>
      <c r="C41" s="21"/>
      <c r="D41" s="21"/>
      <c r="E41" s="21"/>
      <c r="F41" s="22"/>
    </row>
    <row r="42" spans="2:6" ht="18" customHeight="1" x14ac:dyDescent="0.3">
      <c r="B42" s="20">
        <v>2035</v>
      </c>
      <c r="C42" s="23"/>
      <c r="D42" s="23"/>
      <c r="E42" s="23"/>
      <c r="F42" s="24"/>
    </row>
    <row r="43" spans="2:6" ht="21.9" customHeight="1" x14ac:dyDescent="0.3">
      <c r="B43" s="14"/>
      <c r="C43" s="11"/>
      <c r="D43" s="11"/>
      <c r="E43" s="11"/>
      <c r="F43" s="16">
        <f>SUM(F14,F18,F22,F26,F30,F34,F38)</f>
        <v>6522000</v>
      </c>
    </row>
    <row r="44" spans="2:6" ht="15" customHeight="1" x14ac:dyDescent="0.3"/>
    <row r="46" spans="2:6" x14ac:dyDescent="0.3">
      <c r="B46" s="17" t="s">
        <v>23</v>
      </c>
      <c r="C46" s="13"/>
      <c r="D46" s="13"/>
      <c r="E46" s="13"/>
      <c r="F46" s="13"/>
    </row>
    <row r="47" spans="2:6" x14ac:dyDescent="0.3">
      <c r="B47" s="17" t="s">
        <v>49</v>
      </c>
      <c r="C47" s="13"/>
      <c r="D47" s="13"/>
      <c r="E47" s="13"/>
      <c r="F47" s="13"/>
    </row>
  </sheetData>
  <sheetProtection sheet="1" objects="1" scenarios="1" selectLockedCells="1"/>
  <pageMargins left="0.65" right="0.2" top="0.65" bottom="0.45" header="0.3" footer="0.3"/>
  <pageSetup scale="8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21178-E31A-4FA9-A530-27FD1B6CA6B4}">
  <sheetPr>
    <tabColor rgb="FF00B0F0"/>
  </sheetPr>
  <dimension ref="A1:H50"/>
  <sheetViews>
    <sheetView zoomScaleNormal="100" workbookViewId="0">
      <selection activeCell="A10" sqref="A10"/>
    </sheetView>
  </sheetViews>
  <sheetFormatPr defaultRowHeight="14.4" x14ac:dyDescent="0.3"/>
  <cols>
    <col min="1" max="1" width="15.5546875" customWidth="1"/>
    <col min="2" max="2" width="22.6640625" customWidth="1"/>
    <col min="3" max="3" width="4.6640625" customWidth="1"/>
    <col min="4" max="4" width="11.6640625" customWidth="1"/>
    <col min="5" max="5" width="4.6640625" customWidth="1"/>
    <col min="6" max="6" width="22.6640625" customWidth="1"/>
  </cols>
  <sheetData>
    <row r="1" spans="1:8" ht="18" x14ac:dyDescent="0.35">
      <c r="A1" s="18" t="s">
        <v>39</v>
      </c>
      <c r="B1" s="13"/>
      <c r="C1" s="13"/>
      <c r="D1" s="13"/>
      <c r="E1" s="13"/>
      <c r="F1" s="13"/>
      <c r="G1" s="13"/>
      <c r="H1" s="13"/>
    </row>
    <row r="2" spans="1:8" ht="18" x14ac:dyDescent="0.35">
      <c r="A2" s="12" t="s">
        <v>16</v>
      </c>
      <c r="B2" s="13"/>
      <c r="C2" s="13"/>
      <c r="D2" s="13"/>
      <c r="E2" s="13"/>
      <c r="F2" s="13"/>
      <c r="G2" s="13"/>
      <c r="H2" s="13"/>
    </row>
    <row r="4" spans="1:8" x14ac:dyDescent="0.3">
      <c r="A4" s="1" t="s">
        <v>19</v>
      </c>
    </row>
    <row r="5" spans="1:8" x14ac:dyDescent="0.3">
      <c r="A5" s="1" t="s">
        <v>20</v>
      </c>
    </row>
    <row r="6" spans="1:8" x14ac:dyDescent="0.3">
      <c r="A6" s="1" t="s">
        <v>21</v>
      </c>
    </row>
    <row r="7" spans="1:8" x14ac:dyDescent="0.3">
      <c r="A7" s="1" t="s">
        <v>24</v>
      </c>
    </row>
    <row r="8" spans="1:8" x14ac:dyDescent="0.3">
      <c r="A8" s="1" t="s">
        <v>22</v>
      </c>
    </row>
    <row r="10" spans="1:8" ht="18" x14ac:dyDescent="0.35">
      <c r="A10" s="10" t="s">
        <v>36</v>
      </c>
    </row>
    <row r="12" spans="1:8" ht="20.100000000000001" customHeight="1" x14ac:dyDescent="0.3">
      <c r="B12" s="6" t="s">
        <v>2</v>
      </c>
      <c r="D12" s="8" t="s">
        <v>4</v>
      </c>
      <c r="F12" s="8" t="s">
        <v>6</v>
      </c>
    </row>
    <row r="13" spans="1:8" ht="20.100000000000001" customHeight="1" x14ac:dyDescent="0.3">
      <c r="B13" s="7" t="s">
        <v>3</v>
      </c>
      <c r="D13" s="9" t="s">
        <v>5</v>
      </c>
      <c r="E13" s="2"/>
      <c r="F13" s="7" t="s">
        <v>7</v>
      </c>
    </row>
    <row r="14" spans="1:8" ht="20.100000000000001" customHeight="1" x14ac:dyDescent="0.3">
      <c r="B14" s="3">
        <f>'2031'!B14+'2032'!B14+'2033'!B14+'2034'!B14+'2035'!B14</f>
        <v>6000000</v>
      </c>
      <c r="C14" s="4" t="s">
        <v>1</v>
      </c>
      <c r="D14" s="15">
        <f>F14/B14</f>
        <v>0.34</v>
      </c>
      <c r="E14" s="5" t="s">
        <v>8</v>
      </c>
      <c r="F14" s="3">
        <f>'2031'!F14+'2032'!F14+'2033'!F14+'2034'!F14+'2035'!F14</f>
        <v>2040000.0000000002</v>
      </c>
    </row>
    <row r="16" spans="1:8" ht="20.100000000000001" customHeight="1" x14ac:dyDescent="0.3">
      <c r="B16" s="6" t="s">
        <v>2</v>
      </c>
      <c r="D16" s="8" t="s">
        <v>4</v>
      </c>
      <c r="F16" s="8" t="s">
        <v>6</v>
      </c>
    </row>
    <row r="17" spans="2:6" ht="20.100000000000001" customHeight="1" x14ac:dyDescent="0.3">
      <c r="B17" s="7" t="s">
        <v>9</v>
      </c>
      <c r="D17" s="9" t="s">
        <v>5</v>
      </c>
      <c r="E17" s="2"/>
      <c r="F17" s="7" t="s">
        <v>7</v>
      </c>
    </row>
    <row r="18" spans="2:6" ht="20.100000000000001" customHeight="1" x14ac:dyDescent="0.3">
      <c r="B18" s="3">
        <f>'2031'!B18+'2032'!B18+'2033'!B18+'2034'!B18+'2035'!B18</f>
        <v>66500000</v>
      </c>
      <c r="C18" s="4" t="s">
        <v>1</v>
      </c>
      <c r="D18" s="15">
        <f>F18/B18</f>
        <v>0.42</v>
      </c>
      <c r="E18" s="5" t="s">
        <v>8</v>
      </c>
      <c r="F18" s="3">
        <f>'2031'!F18+'2032'!F18+'2033'!F18+'2034'!F18+'2035'!F18</f>
        <v>27930000</v>
      </c>
    </row>
    <row r="20" spans="2:6" ht="20.100000000000001" customHeight="1" x14ac:dyDescent="0.3">
      <c r="B20" s="6" t="s">
        <v>2</v>
      </c>
      <c r="D20" s="8" t="s">
        <v>4</v>
      </c>
      <c r="F20" s="8" t="s">
        <v>6</v>
      </c>
    </row>
    <row r="21" spans="2:6" ht="20.100000000000001" customHeight="1" x14ac:dyDescent="0.3">
      <c r="B21" s="7" t="s">
        <v>10</v>
      </c>
      <c r="D21" s="9" t="s">
        <v>5</v>
      </c>
      <c r="E21" s="2"/>
      <c r="F21" s="7" t="s">
        <v>7</v>
      </c>
    </row>
    <row r="22" spans="2:6" ht="20.100000000000001" customHeight="1" x14ac:dyDescent="0.3">
      <c r="B22" s="3">
        <f>'2031'!B22+'2032'!B22+'2033'!B22+'2034'!B22+'2035'!B22</f>
        <v>4000000</v>
      </c>
      <c r="C22" s="4" t="s">
        <v>1</v>
      </c>
      <c r="D22" s="15">
        <f>F22/B22</f>
        <v>0.12</v>
      </c>
      <c r="E22" s="5" t="s">
        <v>8</v>
      </c>
      <c r="F22" s="3">
        <f>'2031'!F22+'2032'!F22+'2033'!F22+'2034'!F22+'2035'!F22</f>
        <v>480000</v>
      </c>
    </row>
    <row r="24" spans="2:6" ht="20.100000000000001" customHeight="1" x14ac:dyDescent="0.3">
      <c r="B24" s="6" t="s">
        <v>2</v>
      </c>
      <c r="D24" s="8" t="s">
        <v>4</v>
      </c>
      <c r="F24" s="8" t="s">
        <v>6</v>
      </c>
    </row>
    <row r="25" spans="2:6" ht="20.100000000000001" customHeight="1" x14ac:dyDescent="0.3">
      <c r="B25" s="7" t="s">
        <v>11</v>
      </c>
      <c r="D25" s="9" t="s">
        <v>5</v>
      </c>
      <c r="E25" s="2"/>
      <c r="F25" s="7" t="s">
        <v>7</v>
      </c>
    </row>
    <row r="26" spans="2:6" ht="20.100000000000001" customHeight="1" x14ac:dyDescent="0.3">
      <c r="B26" s="3">
        <f>'2031'!B26+'2032'!B26+'2033'!B26+'2034'!B26+'2035'!B26</f>
        <v>4000000</v>
      </c>
      <c r="C26" s="4" t="s">
        <v>1</v>
      </c>
      <c r="D26" s="15">
        <f>F26/B26</f>
        <v>0.15</v>
      </c>
      <c r="E26" s="5" t="s">
        <v>8</v>
      </c>
      <c r="F26" s="3">
        <f>'2031'!F26+'2032'!F26+'2033'!F26+'2034'!F26+'2035'!F26</f>
        <v>600000</v>
      </c>
    </row>
    <row r="28" spans="2:6" ht="20.100000000000001" customHeight="1" x14ac:dyDescent="0.3">
      <c r="B28" s="6" t="s">
        <v>2</v>
      </c>
      <c r="D28" s="8" t="s">
        <v>4</v>
      </c>
      <c r="F28" s="8" t="s">
        <v>6</v>
      </c>
    </row>
    <row r="29" spans="2:6" ht="20.100000000000001" customHeight="1" x14ac:dyDescent="0.3">
      <c r="B29" s="7" t="s">
        <v>12</v>
      </c>
      <c r="D29" s="9" t="s">
        <v>5</v>
      </c>
      <c r="E29" s="2"/>
      <c r="F29" s="7" t="s">
        <v>7</v>
      </c>
    </row>
    <row r="30" spans="2:6" ht="20.100000000000001" customHeight="1" x14ac:dyDescent="0.3">
      <c r="B30" s="3">
        <f>'2031'!B30+'2032'!B30+'2033'!B30+'2034'!B30+'2035'!B30</f>
        <v>500000</v>
      </c>
      <c r="C30" s="4" t="s">
        <v>1</v>
      </c>
      <c r="D30" s="15">
        <f>F30/B30</f>
        <v>0.5</v>
      </c>
      <c r="E30" s="5" t="s">
        <v>8</v>
      </c>
      <c r="F30" s="3">
        <f>'2031'!F30+'2032'!F30+'2033'!F30+'2034'!F30+'2035'!F30</f>
        <v>250000</v>
      </c>
    </row>
    <row r="32" spans="2:6" ht="20.100000000000001" customHeight="1" x14ac:dyDescent="0.3">
      <c r="B32" s="6" t="s">
        <v>2</v>
      </c>
      <c r="D32" s="8" t="s">
        <v>4</v>
      </c>
      <c r="F32" s="8" t="s">
        <v>6</v>
      </c>
    </row>
    <row r="33" spans="2:6" ht="20.100000000000001" customHeight="1" x14ac:dyDescent="0.3">
      <c r="B33" s="7" t="s">
        <v>13</v>
      </c>
      <c r="D33" s="9" t="s">
        <v>5</v>
      </c>
      <c r="E33" s="2"/>
      <c r="F33" s="7" t="s">
        <v>7</v>
      </c>
    </row>
    <row r="34" spans="2:6" ht="20.100000000000001" customHeight="1" x14ac:dyDescent="0.3">
      <c r="B34" s="3">
        <f>SUM(B14,B18,B22,B26,B30)</f>
        <v>81000000</v>
      </c>
      <c r="C34" s="4" t="s">
        <v>1</v>
      </c>
      <c r="D34" s="15">
        <f>F34/B34</f>
        <v>0.01</v>
      </c>
      <c r="E34" s="5" t="s">
        <v>8</v>
      </c>
      <c r="F34" s="3">
        <f>'2031'!F34+'2032'!F34+'2033'!F34+'2034'!F34+'2035'!F34</f>
        <v>810000</v>
      </c>
    </row>
    <row r="36" spans="2:6" ht="20.100000000000001" customHeight="1" x14ac:dyDescent="0.3">
      <c r="B36" s="6" t="s">
        <v>14</v>
      </c>
      <c r="D36" s="8" t="s">
        <v>17</v>
      </c>
      <c r="F36" s="8" t="s">
        <v>6</v>
      </c>
    </row>
    <row r="37" spans="2:6" ht="20.100000000000001" customHeight="1" x14ac:dyDescent="0.3">
      <c r="B37" s="7" t="s">
        <v>37</v>
      </c>
      <c r="D37" s="9" t="s">
        <v>5</v>
      </c>
      <c r="E37" s="2"/>
      <c r="F37" s="7" t="s">
        <v>7</v>
      </c>
    </row>
    <row r="38" spans="2:6" ht="20.100000000000001" customHeight="1" x14ac:dyDescent="0.3">
      <c r="B38" s="3">
        <f>'2031'!B38+'2032'!B38+'2033'!B38+'2034'!B38+'2035'!B38</f>
        <v>500000</v>
      </c>
      <c r="C38" s="4" t="s">
        <v>1</v>
      </c>
      <c r="D38" s="15" t="s">
        <v>18</v>
      </c>
      <c r="E38" s="5" t="s">
        <v>8</v>
      </c>
      <c r="F38" s="3">
        <f>'2031'!F38+'2032'!F38+'2033'!F38+'2034'!F38+'2035'!F38</f>
        <v>500000</v>
      </c>
    </row>
    <row r="41" spans="2:6" ht="18" customHeight="1" x14ac:dyDescent="0.3">
      <c r="B41" s="19" t="s">
        <v>15</v>
      </c>
      <c r="C41" s="21"/>
      <c r="D41" s="21"/>
      <c r="E41" s="21"/>
      <c r="F41" s="22"/>
    </row>
    <row r="42" spans="2:6" ht="18" customHeight="1" x14ac:dyDescent="0.3">
      <c r="B42" s="20" t="s">
        <v>37</v>
      </c>
      <c r="C42" s="23"/>
      <c r="D42" s="23"/>
      <c r="E42" s="23"/>
      <c r="F42" s="24"/>
    </row>
    <row r="43" spans="2:6" ht="21.9" customHeight="1" x14ac:dyDescent="0.3">
      <c r="B43" s="14"/>
      <c r="C43" s="11"/>
      <c r="D43" s="11"/>
      <c r="E43" s="11"/>
      <c r="F43" s="16">
        <f>SUM(F14,F18,F22,F26,F30,F34,F38)</f>
        <v>32610000</v>
      </c>
    </row>
    <row r="45" spans="2:6" ht="18" customHeight="1" x14ac:dyDescent="0.3">
      <c r="B45" s="19" t="s">
        <v>15</v>
      </c>
      <c r="C45" s="21"/>
      <c r="D45" s="21"/>
      <c r="E45" s="21"/>
      <c r="F45" s="22"/>
    </row>
    <row r="46" spans="2:6" ht="18" customHeight="1" x14ac:dyDescent="0.3">
      <c r="B46" s="25" t="s">
        <v>38</v>
      </c>
      <c r="C46" s="26"/>
      <c r="D46" s="26"/>
      <c r="E46" s="26"/>
      <c r="F46" s="27"/>
    </row>
    <row r="47" spans="2:6" ht="21.9" customHeight="1" x14ac:dyDescent="0.3">
      <c r="B47" s="14"/>
      <c r="C47" s="11"/>
      <c r="D47" s="11"/>
      <c r="E47" s="11"/>
      <c r="F47" s="16">
        <f>'2026-2030'!F43+'2031-2035'!F43</f>
        <v>65220000</v>
      </c>
    </row>
    <row r="49" spans="2:6" x14ac:dyDescent="0.3">
      <c r="B49" s="17" t="s">
        <v>23</v>
      </c>
      <c r="C49" s="13"/>
      <c r="D49" s="13"/>
      <c r="E49" s="13"/>
      <c r="F49" s="13"/>
    </row>
    <row r="50" spans="2:6" x14ac:dyDescent="0.3">
      <c r="B50" s="17" t="s">
        <v>50</v>
      </c>
      <c r="C50" s="13"/>
      <c r="D50" s="13"/>
      <c r="E50" s="13"/>
      <c r="F50" s="13"/>
    </row>
  </sheetData>
  <sheetProtection algorithmName="SHA-512" hashValue="BnW3AxQ8wkMBgr8tgVLLQ296MFAHB4Cd+++IdP1GeT+xWUaRj+Z7I7qEprjPFC75ccbrHG7Mv4dFiBSdxLtGjg==" saltValue="vuDzLdvHdqnmO8NoFHnmFQ==" spinCount="100000" sheet="1" objects="1" scenarios="1" selectLockedCells="1"/>
  <pageMargins left="0.65" right="0.2" top="0.5" bottom="0.45" header="0.3" footer="0.3"/>
  <pageSetup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566CB-B6B1-4AE9-AEDD-4805E1A5BC7F}">
  <sheetPr>
    <tabColor rgb="FFFFFF66"/>
  </sheetPr>
  <dimension ref="A1:H47"/>
  <sheetViews>
    <sheetView workbookViewId="0">
      <selection activeCell="D14" sqref="D14"/>
    </sheetView>
  </sheetViews>
  <sheetFormatPr defaultRowHeight="14.4" x14ac:dyDescent="0.3"/>
  <cols>
    <col min="1" max="1" width="15.5546875" customWidth="1"/>
    <col min="2" max="2" width="22.6640625" customWidth="1"/>
    <col min="3" max="3" width="4.6640625" customWidth="1"/>
    <col min="4" max="4" width="11.6640625" customWidth="1"/>
    <col min="5" max="5" width="4.6640625" customWidth="1"/>
    <col min="6" max="6" width="22.6640625" customWidth="1"/>
  </cols>
  <sheetData>
    <row r="1" spans="1:8" ht="18" x14ac:dyDescent="0.35">
      <c r="A1" s="18" t="s">
        <v>39</v>
      </c>
      <c r="B1" s="13"/>
      <c r="C1" s="13"/>
      <c r="D1" s="13"/>
      <c r="E1" s="13"/>
      <c r="F1" s="13"/>
      <c r="G1" s="13"/>
      <c r="H1" s="13"/>
    </row>
    <row r="2" spans="1:8" ht="18" x14ac:dyDescent="0.35">
      <c r="A2" s="12" t="s">
        <v>16</v>
      </c>
      <c r="B2" s="13"/>
      <c r="C2" s="13"/>
      <c r="D2" s="13"/>
      <c r="E2" s="13"/>
      <c r="F2" s="13"/>
      <c r="G2" s="13"/>
      <c r="H2" s="13"/>
    </row>
    <row r="4" spans="1:8" x14ac:dyDescent="0.3">
      <c r="A4" s="1" t="s">
        <v>19</v>
      </c>
    </row>
    <row r="5" spans="1:8" x14ac:dyDescent="0.3">
      <c r="A5" s="1" t="s">
        <v>20</v>
      </c>
    </row>
    <row r="6" spans="1:8" x14ac:dyDescent="0.3">
      <c r="A6" s="1" t="s">
        <v>21</v>
      </c>
    </row>
    <row r="7" spans="1:8" x14ac:dyDescent="0.3">
      <c r="A7" s="1" t="s">
        <v>24</v>
      </c>
    </row>
    <row r="8" spans="1:8" x14ac:dyDescent="0.3">
      <c r="A8" s="1" t="s">
        <v>22</v>
      </c>
    </row>
    <row r="10" spans="1:8" ht="18" x14ac:dyDescent="0.35">
      <c r="A10" s="10" t="s">
        <v>25</v>
      </c>
    </row>
    <row r="12" spans="1:8" ht="20.100000000000001" customHeight="1" x14ac:dyDescent="0.3">
      <c r="B12" s="6" t="s">
        <v>2</v>
      </c>
      <c r="D12" s="8" t="s">
        <v>4</v>
      </c>
      <c r="F12" s="8" t="s">
        <v>6</v>
      </c>
    </row>
    <row r="13" spans="1:8" ht="20.100000000000001" customHeight="1" x14ac:dyDescent="0.3">
      <c r="B13" s="7" t="s">
        <v>3</v>
      </c>
      <c r="D13" s="9" t="s">
        <v>5</v>
      </c>
      <c r="E13" s="2"/>
      <c r="F13" s="7" t="s">
        <v>7</v>
      </c>
    </row>
    <row r="14" spans="1:8" ht="20.100000000000001" customHeight="1" x14ac:dyDescent="0.3">
      <c r="B14" s="3">
        <v>1200000</v>
      </c>
      <c r="C14" s="4" t="s">
        <v>1</v>
      </c>
      <c r="D14" s="52">
        <v>0.34</v>
      </c>
      <c r="E14" s="5" t="s">
        <v>8</v>
      </c>
      <c r="F14" s="3">
        <f>B14*D14</f>
        <v>408000.00000000006</v>
      </c>
    </row>
    <row r="16" spans="1:8" ht="20.100000000000001" customHeight="1" x14ac:dyDescent="0.3">
      <c r="B16" s="6" t="s">
        <v>2</v>
      </c>
      <c r="D16" s="8" t="s">
        <v>4</v>
      </c>
      <c r="F16" s="8" t="s">
        <v>6</v>
      </c>
    </row>
    <row r="17" spans="2:6" ht="20.100000000000001" customHeight="1" x14ac:dyDescent="0.3">
      <c r="B17" s="7" t="s">
        <v>9</v>
      </c>
      <c r="D17" s="9" t="s">
        <v>5</v>
      </c>
      <c r="E17" s="2"/>
      <c r="F17" s="7" t="s">
        <v>7</v>
      </c>
    </row>
    <row r="18" spans="2:6" ht="20.100000000000001" customHeight="1" x14ac:dyDescent="0.3">
      <c r="B18" s="3">
        <v>13300000</v>
      </c>
      <c r="C18" s="4" t="s">
        <v>1</v>
      </c>
      <c r="D18" s="52">
        <v>0.42</v>
      </c>
      <c r="E18" s="5" t="s">
        <v>8</v>
      </c>
      <c r="F18" s="3">
        <f>B18*D18</f>
        <v>5586000</v>
      </c>
    </row>
    <row r="20" spans="2:6" ht="20.100000000000001" customHeight="1" x14ac:dyDescent="0.3">
      <c r="B20" s="6" t="s">
        <v>2</v>
      </c>
      <c r="D20" s="8" t="s">
        <v>4</v>
      </c>
      <c r="F20" s="8" t="s">
        <v>6</v>
      </c>
    </row>
    <row r="21" spans="2:6" ht="20.100000000000001" customHeight="1" x14ac:dyDescent="0.3">
      <c r="B21" s="7" t="s">
        <v>10</v>
      </c>
      <c r="D21" s="9" t="s">
        <v>5</v>
      </c>
      <c r="E21" s="2"/>
      <c r="F21" s="7" t="s">
        <v>7</v>
      </c>
    </row>
    <row r="22" spans="2:6" ht="20.100000000000001" customHeight="1" x14ac:dyDescent="0.3">
      <c r="B22" s="3">
        <v>800000</v>
      </c>
      <c r="C22" s="4" t="s">
        <v>1</v>
      </c>
      <c r="D22" s="52">
        <v>0.12</v>
      </c>
      <c r="E22" s="5" t="s">
        <v>8</v>
      </c>
      <c r="F22" s="3">
        <f>B22*D22</f>
        <v>96000</v>
      </c>
    </row>
    <row r="24" spans="2:6" ht="20.100000000000001" customHeight="1" x14ac:dyDescent="0.3">
      <c r="B24" s="6" t="s">
        <v>2</v>
      </c>
      <c r="D24" s="8" t="s">
        <v>4</v>
      </c>
      <c r="F24" s="8" t="s">
        <v>6</v>
      </c>
    </row>
    <row r="25" spans="2:6" ht="20.100000000000001" customHeight="1" x14ac:dyDescent="0.3">
      <c r="B25" s="7" t="s">
        <v>11</v>
      </c>
      <c r="D25" s="9" t="s">
        <v>5</v>
      </c>
      <c r="E25" s="2"/>
      <c r="F25" s="7" t="s">
        <v>7</v>
      </c>
    </row>
    <row r="26" spans="2:6" ht="20.100000000000001" customHeight="1" x14ac:dyDescent="0.3">
      <c r="B26" s="3">
        <v>800000</v>
      </c>
      <c r="C26" s="4" t="s">
        <v>1</v>
      </c>
      <c r="D26" s="52">
        <v>0.15</v>
      </c>
      <c r="E26" s="5" t="s">
        <v>8</v>
      </c>
      <c r="F26" s="3">
        <f>B26*D26</f>
        <v>120000</v>
      </c>
    </row>
    <row r="28" spans="2:6" ht="20.100000000000001" customHeight="1" x14ac:dyDescent="0.3">
      <c r="B28" s="6" t="s">
        <v>2</v>
      </c>
      <c r="D28" s="8" t="s">
        <v>4</v>
      </c>
      <c r="F28" s="8" t="s">
        <v>6</v>
      </c>
    </row>
    <row r="29" spans="2:6" ht="20.100000000000001" customHeight="1" x14ac:dyDescent="0.3">
      <c r="B29" s="7" t="s">
        <v>12</v>
      </c>
      <c r="D29" s="9" t="s">
        <v>5</v>
      </c>
      <c r="E29" s="2"/>
      <c r="F29" s="7" t="s">
        <v>7</v>
      </c>
    </row>
    <row r="30" spans="2:6" ht="20.100000000000001" customHeight="1" x14ac:dyDescent="0.3">
      <c r="B30" s="3">
        <v>100000</v>
      </c>
      <c r="C30" s="4" t="s">
        <v>1</v>
      </c>
      <c r="D30" s="52">
        <v>0.5</v>
      </c>
      <c r="E30" s="5" t="s">
        <v>8</v>
      </c>
      <c r="F30" s="3">
        <f>B30*D30</f>
        <v>50000</v>
      </c>
    </row>
    <row r="32" spans="2:6" ht="20.100000000000001" customHeight="1" x14ac:dyDescent="0.3">
      <c r="B32" s="6" t="s">
        <v>2</v>
      </c>
      <c r="D32" s="8" t="s">
        <v>4</v>
      </c>
      <c r="F32" s="8" t="s">
        <v>6</v>
      </c>
    </row>
    <row r="33" spans="2:6" ht="20.100000000000001" customHeight="1" x14ac:dyDescent="0.3">
      <c r="B33" s="7" t="s">
        <v>13</v>
      </c>
      <c r="D33" s="9" t="s">
        <v>5</v>
      </c>
      <c r="E33" s="2"/>
      <c r="F33" s="7" t="s">
        <v>7</v>
      </c>
    </row>
    <row r="34" spans="2:6" ht="20.100000000000001" customHeight="1" x14ac:dyDescent="0.3">
      <c r="B34" s="3">
        <f>SUM(B14,B18,B22,B26,B30)</f>
        <v>16200000</v>
      </c>
      <c r="C34" s="4" t="s">
        <v>1</v>
      </c>
      <c r="D34" s="52">
        <v>0.01</v>
      </c>
      <c r="E34" s="5" t="s">
        <v>8</v>
      </c>
      <c r="F34" s="3">
        <f>B34*D34</f>
        <v>162000</v>
      </c>
    </row>
    <row r="36" spans="2:6" ht="20.100000000000001" customHeight="1" x14ac:dyDescent="0.3">
      <c r="B36" s="6" t="s">
        <v>14</v>
      </c>
      <c r="D36" s="8" t="s">
        <v>17</v>
      </c>
      <c r="F36" s="8" t="s">
        <v>6</v>
      </c>
    </row>
    <row r="37" spans="2:6" ht="20.100000000000001" customHeight="1" x14ac:dyDescent="0.3">
      <c r="B37" s="7">
        <v>2027</v>
      </c>
      <c r="D37" s="9" t="s">
        <v>5</v>
      </c>
      <c r="E37" s="2"/>
      <c r="F37" s="7" t="s">
        <v>7</v>
      </c>
    </row>
    <row r="38" spans="2:6" ht="20.100000000000001" customHeight="1" x14ac:dyDescent="0.3">
      <c r="B38" s="53">
        <v>100000</v>
      </c>
      <c r="C38" s="4" t="s">
        <v>1</v>
      </c>
      <c r="D38" s="15" t="s">
        <v>18</v>
      </c>
      <c r="E38" s="5" t="s">
        <v>8</v>
      </c>
      <c r="F38" s="3">
        <f>B38</f>
        <v>100000</v>
      </c>
    </row>
    <row r="41" spans="2:6" ht="18" customHeight="1" x14ac:dyDescent="0.3">
      <c r="B41" s="19" t="s">
        <v>15</v>
      </c>
      <c r="C41" s="21"/>
      <c r="D41" s="21"/>
      <c r="E41" s="21"/>
      <c r="F41" s="22"/>
    </row>
    <row r="42" spans="2:6" ht="18" customHeight="1" x14ac:dyDescent="0.3">
      <c r="B42" s="20">
        <v>2027</v>
      </c>
      <c r="C42" s="23"/>
      <c r="D42" s="23"/>
      <c r="E42" s="23"/>
      <c r="F42" s="24"/>
    </row>
    <row r="43" spans="2:6" ht="21.9" customHeight="1" x14ac:dyDescent="0.3">
      <c r="B43" s="14"/>
      <c r="C43" s="11"/>
      <c r="D43" s="11"/>
      <c r="E43" s="11"/>
      <c r="F43" s="16">
        <f>SUM(F14,F18,F22,F26,F30,F34,F38)</f>
        <v>6522000</v>
      </c>
    </row>
    <row r="46" spans="2:6" x14ac:dyDescent="0.3">
      <c r="B46" s="17" t="s">
        <v>23</v>
      </c>
      <c r="C46" s="13"/>
      <c r="D46" s="13"/>
      <c r="E46" s="13"/>
      <c r="F46" s="13"/>
    </row>
    <row r="47" spans="2:6" x14ac:dyDescent="0.3">
      <c r="B47" s="17" t="s">
        <v>41</v>
      </c>
      <c r="C47" s="13"/>
      <c r="D47" s="13"/>
      <c r="E47" s="13"/>
      <c r="F47" s="13"/>
    </row>
  </sheetData>
  <sheetProtection algorithmName="SHA-512" hashValue="36N0U6j40J4S8iCeNBWV6TvVqdMW928JNrDl53GqqN5ZpjO76EqC9ak5aYfZzgFLWNfmjzXBQkI8bDbt8vvHHQ==" saltValue="G/KrnZNWlf9gkYquyIkm4Q==" spinCount="100000" sheet="1" objects="1" scenarios="1" selectLockedCells="1"/>
  <pageMargins left="0.65" right="0.2" top="0.65" bottom="0.45" header="0.3" footer="0.3"/>
  <pageSetup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4694A-47D6-4296-AB9E-4C5BEB3666CF}">
  <sheetPr>
    <tabColor rgb="FFFFFF66"/>
  </sheetPr>
  <dimension ref="A1:H47"/>
  <sheetViews>
    <sheetView workbookViewId="0">
      <selection activeCell="D14" sqref="D14"/>
    </sheetView>
  </sheetViews>
  <sheetFormatPr defaultRowHeight="14.4" x14ac:dyDescent="0.3"/>
  <cols>
    <col min="1" max="1" width="15.5546875" customWidth="1"/>
    <col min="2" max="2" width="22.6640625" customWidth="1"/>
    <col min="3" max="3" width="4.6640625" customWidth="1"/>
    <col min="4" max="4" width="11.6640625" customWidth="1"/>
    <col min="5" max="5" width="4.6640625" customWidth="1"/>
    <col min="6" max="6" width="22.6640625" customWidth="1"/>
  </cols>
  <sheetData>
    <row r="1" spans="1:8" ht="18" x14ac:dyDescent="0.35">
      <c r="A1" s="18" t="s">
        <v>39</v>
      </c>
      <c r="B1" s="13"/>
      <c r="C1" s="13"/>
      <c r="D1" s="13"/>
      <c r="E1" s="13"/>
      <c r="F1" s="13"/>
      <c r="G1" s="13"/>
      <c r="H1" s="13"/>
    </row>
    <row r="2" spans="1:8" ht="18" x14ac:dyDescent="0.35">
      <c r="A2" s="12" t="s">
        <v>16</v>
      </c>
      <c r="B2" s="13"/>
      <c r="C2" s="13"/>
      <c r="D2" s="13"/>
      <c r="E2" s="13"/>
      <c r="F2" s="13"/>
      <c r="G2" s="13"/>
      <c r="H2" s="13"/>
    </row>
    <row r="4" spans="1:8" x14ac:dyDescent="0.3">
      <c r="A4" s="1" t="s">
        <v>19</v>
      </c>
    </row>
    <row r="5" spans="1:8" x14ac:dyDescent="0.3">
      <c r="A5" s="1" t="s">
        <v>20</v>
      </c>
    </row>
    <row r="6" spans="1:8" x14ac:dyDescent="0.3">
      <c r="A6" s="1" t="s">
        <v>21</v>
      </c>
    </row>
    <row r="7" spans="1:8" x14ac:dyDescent="0.3">
      <c r="A7" s="1" t="s">
        <v>24</v>
      </c>
    </row>
    <row r="8" spans="1:8" x14ac:dyDescent="0.3">
      <c r="A8" s="1" t="s">
        <v>22</v>
      </c>
    </row>
    <row r="10" spans="1:8" ht="18" x14ac:dyDescent="0.35">
      <c r="A10" s="10" t="s">
        <v>26</v>
      </c>
    </row>
    <row r="12" spans="1:8" ht="20.100000000000001" customHeight="1" x14ac:dyDescent="0.3">
      <c r="B12" s="6" t="s">
        <v>2</v>
      </c>
      <c r="D12" s="8" t="s">
        <v>4</v>
      </c>
      <c r="F12" s="8" t="s">
        <v>6</v>
      </c>
    </row>
    <row r="13" spans="1:8" ht="20.100000000000001" customHeight="1" x14ac:dyDescent="0.3">
      <c r="B13" s="7" t="s">
        <v>3</v>
      </c>
      <c r="D13" s="9" t="s">
        <v>5</v>
      </c>
      <c r="E13" s="2"/>
      <c r="F13" s="7" t="s">
        <v>7</v>
      </c>
    </row>
    <row r="14" spans="1:8" ht="20.100000000000001" customHeight="1" x14ac:dyDescent="0.3">
      <c r="B14" s="3">
        <v>1200000</v>
      </c>
      <c r="C14" s="4" t="s">
        <v>1</v>
      </c>
      <c r="D14" s="52">
        <v>0.34</v>
      </c>
      <c r="E14" s="5" t="s">
        <v>8</v>
      </c>
      <c r="F14" s="3">
        <f>B14*D14</f>
        <v>408000.00000000006</v>
      </c>
    </row>
    <row r="16" spans="1:8" ht="20.100000000000001" customHeight="1" x14ac:dyDescent="0.3">
      <c r="B16" s="6" t="s">
        <v>2</v>
      </c>
      <c r="D16" s="8" t="s">
        <v>4</v>
      </c>
      <c r="F16" s="8" t="s">
        <v>6</v>
      </c>
    </row>
    <row r="17" spans="2:6" ht="20.100000000000001" customHeight="1" x14ac:dyDescent="0.3">
      <c r="B17" s="7" t="s">
        <v>9</v>
      </c>
      <c r="D17" s="9" t="s">
        <v>5</v>
      </c>
      <c r="E17" s="2"/>
      <c r="F17" s="7" t="s">
        <v>7</v>
      </c>
    </row>
    <row r="18" spans="2:6" ht="20.100000000000001" customHeight="1" x14ac:dyDescent="0.3">
      <c r="B18" s="3">
        <v>13300000</v>
      </c>
      <c r="C18" s="4" t="s">
        <v>1</v>
      </c>
      <c r="D18" s="52">
        <v>0.42</v>
      </c>
      <c r="E18" s="5" t="s">
        <v>8</v>
      </c>
      <c r="F18" s="3">
        <f>B18*D18</f>
        <v>5586000</v>
      </c>
    </row>
    <row r="20" spans="2:6" ht="20.100000000000001" customHeight="1" x14ac:dyDescent="0.3">
      <c r="B20" s="6" t="s">
        <v>2</v>
      </c>
      <c r="D20" s="8" t="s">
        <v>4</v>
      </c>
      <c r="F20" s="8" t="s">
        <v>6</v>
      </c>
    </row>
    <row r="21" spans="2:6" ht="20.100000000000001" customHeight="1" x14ac:dyDescent="0.3">
      <c r="B21" s="7" t="s">
        <v>10</v>
      </c>
      <c r="D21" s="9" t="s">
        <v>5</v>
      </c>
      <c r="E21" s="2"/>
      <c r="F21" s="7" t="s">
        <v>7</v>
      </c>
    </row>
    <row r="22" spans="2:6" ht="20.100000000000001" customHeight="1" x14ac:dyDescent="0.3">
      <c r="B22" s="3">
        <v>800000</v>
      </c>
      <c r="C22" s="4" t="s">
        <v>1</v>
      </c>
      <c r="D22" s="52">
        <v>0.12</v>
      </c>
      <c r="E22" s="5" t="s">
        <v>8</v>
      </c>
      <c r="F22" s="3">
        <f>B22*D22</f>
        <v>96000</v>
      </c>
    </row>
    <row r="24" spans="2:6" ht="20.100000000000001" customHeight="1" x14ac:dyDescent="0.3">
      <c r="B24" s="6" t="s">
        <v>2</v>
      </c>
      <c r="D24" s="8" t="s">
        <v>4</v>
      </c>
      <c r="F24" s="8" t="s">
        <v>6</v>
      </c>
    </row>
    <row r="25" spans="2:6" ht="20.100000000000001" customHeight="1" x14ac:dyDescent="0.3">
      <c r="B25" s="7" t="s">
        <v>11</v>
      </c>
      <c r="D25" s="9" t="s">
        <v>5</v>
      </c>
      <c r="E25" s="2"/>
      <c r="F25" s="7" t="s">
        <v>7</v>
      </c>
    </row>
    <row r="26" spans="2:6" ht="20.100000000000001" customHeight="1" x14ac:dyDescent="0.3">
      <c r="B26" s="3">
        <v>800000</v>
      </c>
      <c r="C26" s="4" t="s">
        <v>1</v>
      </c>
      <c r="D26" s="52">
        <v>0.15</v>
      </c>
      <c r="E26" s="5" t="s">
        <v>8</v>
      </c>
      <c r="F26" s="3">
        <f>B26*D26</f>
        <v>120000</v>
      </c>
    </row>
    <row r="28" spans="2:6" ht="20.100000000000001" customHeight="1" x14ac:dyDescent="0.3">
      <c r="B28" s="6" t="s">
        <v>2</v>
      </c>
      <c r="D28" s="8" t="s">
        <v>4</v>
      </c>
      <c r="F28" s="8" t="s">
        <v>6</v>
      </c>
    </row>
    <row r="29" spans="2:6" ht="20.100000000000001" customHeight="1" x14ac:dyDescent="0.3">
      <c r="B29" s="7" t="s">
        <v>12</v>
      </c>
      <c r="D29" s="9" t="s">
        <v>5</v>
      </c>
      <c r="E29" s="2"/>
      <c r="F29" s="7" t="s">
        <v>7</v>
      </c>
    </row>
    <row r="30" spans="2:6" ht="20.100000000000001" customHeight="1" x14ac:dyDescent="0.3">
      <c r="B30" s="3">
        <v>100000</v>
      </c>
      <c r="C30" s="4" t="s">
        <v>1</v>
      </c>
      <c r="D30" s="52">
        <v>0.5</v>
      </c>
      <c r="E30" s="5" t="s">
        <v>8</v>
      </c>
      <c r="F30" s="3">
        <f>B30*D30</f>
        <v>50000</v>
      </c>
    </row>
    <row r="32" spans="2:6" ht="20.100000000000001" customHeight="1" x14ac:dyDescent="0.3">
      <c r="B32" s="6" t="s">
        <v>2</v>
      </c>
      <c r="D32" s="8" t="s">
        <v>4</v>
      </c>
      <c r="F32" s="8" t="s">
        <v>6</v>
      </c>
    </row>
    <row r="33" spans="2:6" ht="20.100000000000001" customHeight="1" x14ac:dyDescent="0.3">
      <c r="B33" s="7" t="s">
        <v>13</v>
      </c>
      <c r="D33" s="9" t="s">
        <v>5</v>
      </c>
      <c r="E33" s="2"/>
      <c r="F33" s="7" t="s">
        <v>7</v>
      </c>
    </row>
    <row r="34" spans="2:6" ht="20.100000000000001" customHeight="1" x14ac:dyDescent="0.3">
      <c r="B34" s="3">
        <f>SUM(B14,B18,B22,B26,B30)</f>
        <v>16200000</v>
      </c>
      <c r="C34" s="4" t="s">
        <v>1</v>
      </c>
      <c r="D34" s="52">
        <v>0.01</v>
      </c>
      <c r="E34" s="5" t="s">
        <v>8</v>
      </c>
      <c r="F34" s="3">
        <f>B34*D34</f>
        <v>162000</v>
      </c>
    </row>
    <row r="36" spans="2:6" ht="20.100000000000001" customHeight="1" x14ac:dyDescent="0.3">
      <c r="B36" s="6" t="s">
        <v>14</v>
      </c>
      <c r="D36" s="8" t="s">
        <v>17</v>
      </c>
      <c r="F36" s="8" t="s">
        <v>6</v>
      </c>
    </row>
    <row r="37" spans="2:6" ht="20.100000000000001" customHeight="1" x14ac:dyDescent="0.3">
      <c r="B37" s="7">
        <v>2028</v>
      </c>
      <c r="D37" s="9" t="s">
        <v>5</v>
      </c>
      <c r="E37" s="2"/>
      <c r="F37" s="7" t="s">
        <v>7</v>
      </c>
    </row>
    <row r="38" spans="2:6" ht="20.100000000000001" customHeight="1" x14ac:dyDescent="0.3">
      <c r="B38" s="53">
        <v>100000</v>
      </c>
      <c r="C38" s="4" t="s">
        <v>1</v>
      </c>
      <c r="D38" s="15" t="s">
        <v>18</v>
      </c>
      <c r="E38" s="5" t="s">
        <v>8</v>
      </c>
      <c r="F38" s="3">
        <f>B38</f>
        <v>100000</v>
      </c>
    </row>
    <row r="41" spans="2:6" ht="18" customHeight="1" x14ac:dyDescent="0.3">
      <c r="B41" s="19" t="s">
        <v>15</v>
      </c>
      <c r="C41" s="21"/>
      <c r="D41" s="21"/>
      <c r="E41" s="21"/>
      <c r="F41" s="22"/>
    </row>
    <row r="42" spans="2:6" ht="18" customHeight="1" x14ac:dyDescent="0.3">
      <c r="B42" s="20">
        <v>2028</v>
      </c>
      <c r="C42" s="23"/>
      <c r="D42" s="23"/>
      <c r="E42" s="23"/>
      <c r="F42" s="24"/>
    </row>
    <row r="43" spans="2:6" ht="21.9" customHeight="1" x14ac:dyDescent="0.3">
      <c r="B43" s="14"/>
      <c r="C43" s="11"/>
      <c r="D43" s="11"/>
      <c r="E43" s="11"/>
      <c r="F43" s="16">
        <f>SUM(F14,F18,F22,F26,F30,F34,F38)</f>
        <v>6522000</v>
      </c>
    </row>
    <row r="46" spans="2:6" x14ac:dyDescent="0.3">
      <c r="B46" s="17" t="s">
        <v>23</v>
      </c>
      <c r="C46" s="13"/>
      <c r="D46" s="13"/>
      <c r="E46" s="13"/>
      <c r="F46" s="13"/>
    </row>
    <row r="47" spans="2:6" x14ac:dyDescent="0.3">
      <c r="B47" s="17" t="s">
        <v>42</v>
      </c>
      <c r="C47" s="13"/>
      <c r="D47" s="13"/>
      <c r="E47" s="13"/>
      <c r="F47" s="13"/>
    </row>
  </sheetData>
  <sheetProtection algorithmName="SHA-512" hashValue="6/c4sjJQG7W8ocre3OnS8GcjGUs2FElhhRcHb2pTmK6CyBaH0dxFqnJJoX3BlE2rFJIRBVVY8fqUoSshb8xNhw==" saltValue="xb9D/y+jRFBY/C8gOeLkCQ==" spinCount="100000" sheet="1" objects="1" scenarios="1" selectLockedCells="1"/>
  <pageMargins left="0.65" right="0.2" top="0.65" bottom="0.45" header="0.3" footer="0.3"/>
  <pageSetup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E7108-8599-4A02-962F-548FA326B1F7}">
  <sheetPr>
    <tabColor rgb="FFFFFF66"/>
  </sheetPr>
  <dimension ref="A1:H47"/>
  <sheetViews>
    <sheetView workbookViewId="0">
      <selection activeCell="D14" sqref="D14"/>
    </sheetView>
  </sheetViews>
  <sheetFormatPr defaultRowHeight="14.4" x14ac:dyDescent="0.3"/>
  <cols>
    <col min="1" max="1" width="15.5546875" customWidth="1"/>
    <col min="2" max="2" width="22.6640625" customWidth="1"/>
    <col min="3" max="3" width="4.6640625" customWidth="1"/>
    <col min="4" max="4" width="11.6640625" customWidth="1"/>
    <col min="5" max="5" width="4.6640625" customWidth="1"/>
    <col min="6" max="6" width="22.6640625" customWidth="1"/>
  </cols>
  <sheetData>
    <row r="1" spans="1:8" ht="18" x14ac:dyDescent="0.35">
      <c r="A1" s="18" t="s">
        <v>39</v>
      </c>
      <c r="B1" s="13"/>
      <c r="C1" s="13"/>
      <c r="D1" s="13"/>
      <c r="E1" s="13"/>
      <c r="F1" s="13"/>
      <c r="G1" s="13"/>
      <c r="H1" s="13"/>
    </row>
    <row r="2" spans="1:8" ht="18" x14ac:dyDescent="0.35">
      <c r="A2" s="12" t="s">
        <v>16</v>
      </c>
      <c r="B2" s="13"/>
      <c r="C2" s="13"/>
      <c r="D2" s="13"/>
      <c r="E2" s="13"/>
      <c r="F2" s="13"/>
      <c r="G2" s="13"/>
      <c r="H2" s="13"/>
    </row>
    <row r="4" spans="1:8" x14ac:dyDescent="0.3">
      <c r="A4" s="1" t="s">
        <v>19</v>
      </c>
    </row>
    <row r="5" spans="1:8" x14ac:dyDescent="0.3">
      <c r="A5" s="1" t="s">
        <v>20</v>
      </c>
    </row>
    <row r="6" spans="1:8" x14ac:dyDescent="0.3">
      <c r="A6" s="1" t="s">
        <v>21</v>
      </c>
    </row>
    <row r="7" spans="1:8" x14ac:dyDescent="0.3">
      <c r="A7" s="1" t="s">
        <v>24</v>
      </c>
    </row>
    <row r="8" spans="1:8" x14ac:dyDescent="0.3">
      <c r="A8" s="1" t="s">
        <v>22</v>
      </c>
    </row>
    <row r="10" spans="1:8" ht="18" x14ac:dyDescent="0.35">
      <c r="A10" s="10" t="s">
        <v>27</v>
      </c>
    </row>
    <row r="12" spans="1:8" ht="20.100000000000001" customHeight="1" x14ac:dyDescent="0.3">
      <c r="B12" s="6" t="s">
        <v>2</v>
      </c>
      <c r="D12" s="8" t="s">
        <v>4</v>
      </c>
      <c r="F12" s="8" t="s">
        <v>6</v>
      </c>
    </row>
    <row r="13" spans="1:8" ht="20.100000000000001" customHeight="1" x14ac:dyDescent="0.3">
      <c r="B13" s="7" t="s">
        <v>3</v>
      </c>
      <c r="D13" s="9" t="s">
        <v>5</v>
      </c>
      <c r="E13" s="2"/>
      <c r="F13" s="7" t="s">
        <v>7</v>
      </c>
    </row>
    <row r="14" spans="1:8" ht="20.100000000000001" customHeight="1" x14ac:dyDescent="0.3">
      <c r="B14" s="3">
        <v>1200000</v>
      </c>
      <c r="C14" s="4" t="s">
        <v>1</v>
      </c>
      <c r="D14" s="52">
        <v>0.34</v>
      </c>
      <c r="E14" s="5" t="s">
        <v>8</v>
      </c>
      <c r="F14" s="3">
        <f>B14*D14</f>
        <v>408000.00000000006</v>
      </c>
    </row>
    <row r="16" spans="1:8" ht="20.100000000000001" customHeight="1" x14ac:dyDescent="0.3">
      <c r="B16" s="6" t="s">
        <v>2</v>
      </c>
      <c r="D16" s="8" t="s">
        <v>4</v>
      </c>
      <c r="F16" s="8" t="s">
        <v>6</v>
      </c>
    </row>
    <row r="17" spans="2:6" ht="20.100000000000001" customHeight="1" x14ac:dyDescent="0.3">
      <c r="B17" s="7" t="s">
        <v>9</v>
      </c>
      <c r="D17" s="9" t="s">
        <v>5</v>
      </c>
      <c r="E17" s="2"/>
      <c r="F17" s="7" t="s">
        <v>7</v>
      </c>
    </row>
    <row r="18" spans="2:6" ht="20.100000000000001" customHeight="1" x14ac:dyDescent="0.3">
      <c r="B18" s="3">
        <v>13300000</v>
      </c>
      <c r="C18" s="4" t="s">
        <v>1</v>
      </c>
      <c r="D18" s="52">
        <v>0.42</v>
      </c>
      <c r="E18" s="5" t="s">
        <v>8</v>
      </c>
      <c r="F18" s="3">
        <f>B18*D18</f>
        <v>5586000</v>
      </c>
    </row>
    <row r="20" spans="2:6" ht="20.100000000000001" customHeight="1" x14ac:dyDescent="0.3">
      <c r="B20" s="6" t="s">
        <v>2</v>
      </c>
      <c r="D20" s="8" t="s">
        <v>4</v>
      </c>
      <c r="F20" s="8" t="s">
        <v>6</v>
      </c>
    </row>
    <row r="21" spans="2:6" ht="20.100000000000001" customHeight="1" x14ac:dyDescent="0.3">
      <c r="B21" s="7" t="s">
        <v>10</v>
      </c>
      <c r="D21" s="9" t="s">
        <v>5</v>
      </c>
      <c r="E21" s="2"/>
      <c r="F21" s="7" t="s">
        <v>7</v>
      </c>
    </row>
    <row r="22" spans="2:6" ht="20.100000000000001" customHeight="1" x14ac:dyDescent="0.3">
      <c r="B22" s="3">
        <v>800000</v>
      </c>
      <c r="C22" s="4" t="s">
        <v>1</v>
      </c>
      <c r="D22" s="52">
        <v>0.12</v>
      </c>
      <c r="E22" s="5" t="s">
        <v>8</v>
      </c>
      <c r="F22" s="3">
        <f>B22*D22</f>
        <v>96000</v>
      </c>
    </row>
    <row r="24" spans="2:6" ht="20.100000000000001" customHeight="1" x14ac:dyDescent="0.3">
      <c r="B24" s="6" t="s">
        <v>2</v>
      </c>
      <c r="D24" s="8" t="s">
        <v>4</v>
      </c>
      <c r="F24" s="8" t="s">
        <v>6</v>
      </c>
    </row>
    <row r="25" spans="2:6" ht="20.100000000000001" customHeight="1" x14ac:dyDescent="0.3">
      <c r="B25" s="7" t="s">
        <v>11</v>
      </c>
      <c r="D25" s="9" t="s">
        <v>5</v>
      </c>
      <c r="E25" s="2"/>
      <c r="F25" s="7" t="s">
        <v>7</v>
      </c>
    </row>
    <row r="26" spans="2:6" ht="20.100000000000001" customHeight="1" x14ac:dyDescent="0.3">
      <c r="B26" s="3">
        <v>800000</v>
      </c>
      <c r="C26" s="4" t="s">
        <v>1</v>
      </c>
      <c r="D26" s="52">
        <v>0.15</v>
      </c>
      <c r="E26" s="5" t="s">
        <v>8</v>
      </c>
      <c r="F26" s="3">
        <f>B26*D26</f>
        <v>120000</v>
      </c>
    </row>
    <row r="28" spans="2:6" ht="20.100000000000001" customHeight="1" x14ac:dyDescent="0.3">
      <c r="B28" s="6" t="s">
        <v>2</v>
      </c>
      <c r="D28" s="8" t="s">
        <v>4</v>
      </c>
      <c r="F28" s="8" t="s">
        <v>6</v>
      </c>
    </row>
    <row r="29" spans="2:6" ht="20.100000000000001" customHeight="1" x14ac:dyDescent="0.3">
      <c r="B29" s="7" t="s">
        <v>12</v>
      </c>
      <c r="D29" s="9" t="s">
        <v>5</v>
      </c>
      <c r="E29" s="2"/>
      <c r="F29" s="7" t="s">
        <v>7</v>
      </c>
    </row>
    <row r="30" spans="2:6" ht="20.100000000000001" customHeight="1" x14ac:dyDescent="0.3">
      <c r="B30" s="3">
        <v>100000</v>
      </c>
      <c r="C30" s="4" t="s">
        <v>1</v>
      </c>
      <c r="D30" s="52">
        <v>0.5</v>
      </c>
      <c r="E30" s="5" t="s">
        <v>8</v>
      </c>
      <c r="F30" s="3">
        <f>B30*D30</f>
        <v>50000</v>
      </c>
    </row>
    <row r="32" spans="2:6" ht="20.100000000000001" customHeight="1" x14ac:dyDescent="0.3">
      <c r="B32" s="6" t="s">
        <v>2</v>
      </c>
      <c r="D32" s="8" t="s">
        <v>4</v>
      </c>
      <c r="F32" s="8" t="s">
        <v>6</v>
      </c>
    </row>
    <row r="33" spans="2:6" ht="20.100000000000001" customHeight="1" x14ac:dyDescent="0.3">
      <c r="B33" s="7" t="s">
        <v>13</v>
      </c>
      <c r="D33" s="9" t="s">
        <v>5</v>
      </c>
      <c r="E33" s="2"/>
      <c r="F33" s="7" t="s">
        <v>7</v>
      </c>
    </row>
    <row r="34" spans="2:6" ht="20.100000000000001" customHeight="1" x14ac:dyDescent="0.3">
      <c r="B34" s="3">
        <f>SUM(B14,B18,B22,B26,B30)</f>
        <v>16200000</v>
      </c>
      <c r="C34" s="4" t="s">
        <v>1</v>
      </c>
      <c r="D34" s="52">
        <v>0.01</v>
      </c>
      <c r="E34" s="5" t="s">
        <v>8</v>
      </c>
      <c r="F34" s="3">
        <f>B34*D34</f>
        <v>162000</v>
      </c>
    </row>
    <row r="36" spans="2:6" ht="20.100000000000001" customHeight="1" x14ac:dyDescent="0.3">
      <c r="B36" s="6" t="s">
        <v>14</v>
      </c>
      <c r="D36" s="8" t="s">
        <v>17</v>
      </c>
      <c r="F36" s="8" t="s">
        <v>6</v>
      </c>
    </row>
    <row r="37" spans="2:6" ht="20.100000000000001" customHeight="1" x14ac:dyDescent="0.3">
      <c r="B37" s="7">
        <v>2029</v>
      </c>
      <c r="D37" s="9" t="s">
        <v>5</v>
      </c>
      <c r="E37" s="2"/>
      <c r="F37" s="7" t="s">
        <v>7</v>
      </c>
    </row>
    <row r="38" spans="2:6" ht="20.100000000000001" customHeight="1" x14ac:dyDescent="0.3">
      <c r="B38" s="53">
        <v>100000</v>
      </c>
      <c r="C38" s="4" t="s">
        <v>1</v>
      </c>
      <c r="D38" s="15" t="s">
        <v>18</v>
      </c>
      <c r="E38" s="5" t="s">
        <v>8</v>
      </c>
      <c r="F38" s="3">
        <f>B38</f>
        <v>100000</v>
      </c>
    </row>
    <row r="41" spans="2:6" ht="18" customHeight="1" x14ac:dyDescent="0.3">
      <c r="B41" s="19" t="s">
        <v>15</v>
      </c>
      <c r="C41" s="21"/>
      <c r="D41" s="21"/>
      <c r="E41" s="21"/>
      <c r="F41" s="22"/>
    </row>
    <row r="42" spans="2:6" ht="18" customHeight="1" x14ac:dyDescent="0.3">
      <c r="B42" s="20">
        <v>2029</v>
      </c>
      <c r="C42" s="23"/>
      <c r="D42" s="23"/>
      <c r="E42" s="23"/>
      <c r="F42" s="24"/>
    </row>
    <row r="43" spans="2:6" ht="21.9" customHeight="1" x14ac:dyDescent="0.3">
      <c r="B43" s="14"/>
      <c r="C43" s="11"/>
      <c r="D43" s="11"/>
      <c r="E43" s="11"/>
      <c r="F43" s="16">
        <f>SUM(F14,F18,F22,F26,F30,F34,F38)</f>
        <v>6522000</v>
      </c>
    </row>
    <row r="46" spans="2:6" x14ac:dyDescent="0.3">
      <c r="B46" s="17" t="s">
        <v>23</v>
      </c>
      <c r="C46" s="13"/>
      <c r="D46" s="13"/>
      <c r="E46" s="13"/>
      <c r="F46" s="13"/>
    </row>
    <row r="47" spans="2:6" x14ac:dyDescent="0.3">
      <c r="B47" s="17" t="s">
        <v>43</v>
      </c>
      <c r="C47" s="13"/>
      <c r="D47" s="13"/>
      <c r="E47" s="13"/>
      <c r="F47" s="13"/>
    </row>
  </sheetData>
  <sheetProtection algorithmName="SHA-512" hashValue="hN6BUulckWXi0mlaNF5CAPMs2kg4GMNNY+Raz9rOpEuEOTIjXTcpVePueZ6WmUEOJ+B5yipzYZrP37ZUMllnCQ==" saltValue="hb9XpNuvhdvF0wk3gA2hJw==" spinCount="100000" sheet="1" objects="1" scenarios="1" selectLockedCells="1"/>
  <pageMargins left="0.65" right="0.2" top="0.65" bottom="0.45" header="0.3" footer="0.3"/>
  <pageSetup scale="8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626D9-E1C3-4E90-85BE-EB17AE8647D7}">
  <sheetPr>
    <tabColor rgb="FFFFFF66"/>
  </sheetPr>
  <dimension ref="A1:H49"/>
  <sheetViews>
    <sheetView workbookViewId="0">
      <selection activeCell="D14" sqref="D14"/>
    </sheetView>
  </sheetViews>
  <sheetFormatPr defaultRowHeight="14.4" x14ac:dyDescent="0.3"/>
  <cols>
    <col min="1" max="1" width="15.5546875" customWidth="1"/>
    <col min="2" max="2" width="22.6640625" customWidth="1"/>
    <col min="3" max="3" width="4.6640625" customWidth="1"/>
    <col min="4" max="4" width="11.6640625" customWidth="1"/>
    <col min="5" max="5" width="4.6640625" customWidth="1"/>
    <col min="6" max="6" width="22.6640625" customWidth="1"/>
  </cols>
  <sheetData>
    <row r="1" spans="1:8" ht="18" x14ac:dyDescent="0.35">
      <c r="A1" s="29" t="s">
        <v>39</v>
      </c>
      <c r="B1" s="30"/>
      <c r="C1" s="30"/>
      <c r="D1" s="30"/>
      <c r="E1" s="30"/>
      <c r="F1" s="30"/>
      <c r="G1" s="30"/>
      <c r="H1" s="30"/>
    </row>
    <row r="2" spans="1:8" ht="18" x14ac:dyDescent="0.35">
      <c r="A2" s="31" t="s">
        <v>16</v>
      </c>
      <c r="B2" s="30"/>
      <c r="C2" s="30"/>
      <c r="D2" s="30"/>
      <c r="E2" s="30"/>
      <c r="F2" s="30"/>
      <c r="G2" s="30"/>
      <c r="H2" s="30"/>
    </row>
    <row r="3" spans="1:8" x14ac:dyDescent="0.3">
      <c r="A3" s="32"/>
      <c r="B3" s="32"/>
      <c r="C3" s="32"/>
      <c r="D3" s="32"/>
      <c r="E3" s="32"/>
      <c r="F3" s="32"/>
      <c r="G3" s="32"/>
      <c r="H3" s="32"/>
    </row>
    <row r="4" spans="1:8" x14ac:dyDescent="0.3">
      <c r="A4" s="33" t="s">
        <v>19</v>
      </c>
      <c r="B4" s="32"/>
      <c r="C4" s="32"/>
      <c r="D4" s="32"/>
      <c r="E4" s="32"/>
      <c r="F4" s="32"/>
      <c r="G4" s="32"/>
      <c r="H4" s="32"/>
    </row>
    <row r="5" spans="1:8" x14ac:dyDescent="0.3">
      <c r="A5" s="33" t="s">
        <v>20</v>
      </c>
      <c r="B5" s="32"/>
      <c r="C5" s="32"/>
      <c r="D5" s="32"/>
      <c r="E5" s="32"/>
      <c r="F5" s="32"/>
      <c r="G5" s="32"/>
      <c r="H5" s="32"/>
    </row>
    <row r="6" spans="1:8" x14ac:dyDescent="0.3">
      <c r="A6" s="33" t="s">
        <v>21</v>
      </c>
      <c r="B6" s="32"/>
      <c r="C6" s="32"/>
      <c r="D6" s="32"/>
      <c r="E6" s="32"/>
      <c r="F6" s="32"/>
      <c r="G6" s="32"/>
      <c r="H6" s="32"/>
    </row>
    <row r="7" spans="1:8" x14ac:dyDescent="0.3">
      <c r="A7" s="33" t="s">
        <v>24</v>
      </c>
      <c r="B7" s="32"/>
      <c r="C7" s="32"/>
      <c r="D7" s="32"/>
      <c r="E7" s="32"/>
      <c r="F7" s="32"/>
      <c r="G7" s="32"/>
      <c r="H7" s="32"/>
    </row>
    <row r="8" spans="1:8" x14ac:dyDescent="0.3">
      <c r="A8" s="33" t="s">
        <v>22</v>
      </c>
      <c r="B8" s="32"/>
      <c r="C8" s="32"/>
      <c r="D8" s="32"/>
      <c r="E8" s="32"/>
      <c r="F8" s="32"/>
      <c r="G8" s="32"/>
      <c r="H8" s="32"/>
    </row>
    <row r="9" spans="1:8" x14ac:dyDescent="0.3">
      <c r="A9" s="32"/>
      <c r="B9" s="32"/>
      <c r="C9" s="32"/>
      <c r="D9" s="32"/>
      <c r="E9" s="32"/>
      <c r="F9" s="32"/>
      <c r="G9" s="32"/>
      <c r="H9" s="32"/>
    </row>
    <row r="10" spans="1:8" ht="18" x14ac:dyDescent="0.35">
      <c r="A10" s="34" t="s">
        <v>28</v>
      </c>
      <c r="B10" s="32"/>
      <c r="C10" s="32"/>
      <c r="D10" s="32"/>
      <c r="E10" s="32"/>
      <c r="F10" s="32"/>
      <c r="G10" s="32"/>
      <c r="H10" s="32"/>
    </row>
    <row r="11" spans="1:8" x14ac:dyDescent="0.3">
      <c r="A11" s="32"/>
      <c r="B11" s="32"/>
      <c r="C11" s="32"/>
      <c r="D11" s="32"/>
      <c r="E11" s="32"/>
      <c r="F11" s="32"/>
      <c r="G11" s="32"/>
      <c r="H11" s="32"/>
    </row>
    <row r="12" spans="1:8" ht="20.100000000000001" customHeight="1" x14ac:dyDescent="0.3">
      <c r="A12" s="32"/>
      <c r="B12" s="35" t="s">
        <v>2</v>
      </c>
      <c r="C12" s="32"/>
      <c r="D12" s="40" t="s">
        <v>4</v>
      </c>
      <c r="E12" s="32"/>
      <c r="F12" s="40" t="s">
        <v>6</v>
      </c>
      <c r="G12" s="32"/>
      <c r="H12" s="32"/>
    </row>
    <row r="13" spans="1:8" ht="20.100000000000001" customHeight="1" x14ac:dyDescent="0.3">
      <c r="A13" s="32"/>
      <c r="B13" s="36" t="s">
        <v>3</v>
      </c>
      <c r="C13" s="32"/>
      <c r="D13" s="41" t="s">
        <v>5</v>
      </c>
      <c r="E13" s="54"/>
      <c r="F13" s="36" t="s">
        <v>7</v>
      </c>
      <c r="G13" s="32"/>
      <c r="H13" s="32"/>
    </row>
    <row r="14" spans="1:8" ht="20.100000000000001" customHeight="1" x14ac:dyDescent="0.3">
      <c r="A14" s="32"/>
      <c r="B14" s="37">
        <v>1200000</v>
      </c>
      <c r="C14" s="38" t="s">
        <v>1</v>
      </c>
      <c r="D14" s="52">
        <v>0.34</v>
      </c>
      <c r="E14" s="39" t="s">
        <v>8</v>
      </c>
      <c r="F14" s="37">
        <f>B14*D14</f>
        <v>408000.00000000006</v>
      </c>
      <c r="G14" s="32"/>
      <c r="H14" s="32"/>
    </row>
    <row r="15" spans="1:8" x14ac:dyDescent="0.3">
      <c r="A15" s="32"/>
      <c r="B15" s="32"/>
      <c r="C15" s="32"/>
      <c r="D15" s="32"/>
      <c r="E15" s="32"/>
      <c r="F15" s="32"/>
      <c r="G15" s="32"/>
      <c r="H15" s="32"/>
    </row>
    <row r="16" spans="1:8" ht="20.100000000000001" customHeight="1" x14ac:dyDescent="0.3">
      <c r="A16" s="32"/>
      <c r="B16" s="35" t="s">
        <v>2</v>
      </c>
      <c r="C16" s="32"/>
      <c r="D16" s="40" t="s">
        <v>4</v>
      </c>
      <c r="E16" s="32"/>
      <c r="F16" s="40" t="s">
        <v>6</v>
      </c>
      <c r="G16" s="32"/>
      <c r="H16" s="32"/>
    </row>
    <row r="17" spans="1:8" ht="20.100000000000001" customHeight="1" x14ac:dyDescent="0.3">
      <c r="A17" s="32"/>
      <c r="B17" s="36" t="s">
        <v>9</v>
      </c>
      <c r="C17" s="32"/>
      <c r="D17" s="41" t="s">
        <v>5</v>
      </c>
      <c r="E17" s="54"/>
      <c r="F17" s="36" t="s">
        <v>7</v>
      </c>
      <c r="G17" s="32"/>
      <c r="H17" s="32"/>
    </row>
    <row r="18" spans="1:8" ht="20.100000000000001" customHeight="1" x14ac:dyDescent="0.3">
      <c r="A18" s="32"/>
      <c r="B18" s="37">
        <v>13300000</v>
      </c>
      <c r="C18" s="38" t="s">
        <v>1</v>
      </c>
      <c r="D18" s="52">
        <v>0.42</v>
      </c>
      <c r="E18" s="39" t="s">
        <v>8</v>
      </c>
      <c r="F18" s="37">
        <f>B18*D18</f>
        <v>5586000</v>
      </c>
      <c r="G18" s="32"/>
      <c r="H18" s="32"/>
    </row>
    <row r="19" spans="1:8" x14ac:dyDescent="0.3">
      <c r="A19" s="32"/>
      <c r="B19" s="32"/>
      <c r="C19" s="32"/>
      <c r="D19" s="32"/>
      <c r="E19" s="32"/>
      <c r="F19" s="32"/>
      <c r="G19" s="32"/>
      <c r="H19" s="32"/>
    </row>
    <row r="20" spans="1:8" ht="20.100000000000001" customHeight="1" x14ac:dyDescent="0.3">
      <c r="A20" s="32"/>
      <c r="B20" s="35" t="s">
        <v>2</v>
      </c>
      <c r="C20" s="32"/>
      <c r="D20" s="40" t="s">
        <v>4</v>
      </c>
      <c r="E20" s="32"/>
      <c r="F20" s="40" t="s">
        <v>6</v>
      </c>
      <c r="G20" s="32"/>
      <c r="H20" s="32"/>
    </row>
    <row r="21" spans="1:8" ht="20.100000000000001" customHeight="1" x14ac:dyDescent="0.3">
      <c r="A21" s="32"/>
      <c r="B21" s="36" t="s">
        <v>10</v>
      </c>
      <c r="C21" s="32"/>
      <c r="D21" s="41" t="s">
        <v>5</v>
      </c>
      <c r="E21" s="54"/>
      <c r="F21" s="36" t="s">
        <v>7</v>
      </c>
      <c r="G21" s="32"/>
      <c r="H21" s="32"/>
    </row>
    <row r="22" spans="1:8" ht="20.100000000000001" customHeight="1" x14ac:dyDescent="0.3">
      <c r="A22" s="32"/>
      <c r="B22" s="37">
        <v>800000</v>
      </c>
      <c r="C22" s="38" t="s">
        <v>1</v>
      </c>
      <c r="D22" s="52">
        <v>0.12</v>
      </c>
      <c r="E22" s="39" t="s">
        <v>8</v>
      </c>
      <c r="F22" s="37">
        <f>B22*D22</f>
        <v>96000</v>
      </c>
      <c r="G22" s="32"/>
      <c r="H22" s="32"/>
    </row>
    <row r="23" spans="1:8" x14ac:dyDescent="0.3">
      <c r="A23" s="32"/>
      <c r="B23" s="32"/>
      <c r="C23" s="32"/>
      <c r="D23" s="32"/>
      <c r="E23" s="32"/>
      <c r="F23" s="32"/>
      <c r="G23" s="32"/>
      <c r="H23" s="32"/>
    </row>
    <row r="24" spans="1:8" ht="20.100000000000001" customHeight="1" x14ac:dyDescent="0.3">
      <c r="A24" s="32"/>
      <c r="B24" s="35" t="s">
        <v>2</v>
      </c>
      <c r="C24" s="32"/>
      <c r="D24" s="40" t="s">
        <v>4</v>
      </c>
      <c r="E24" s="32"/>
      <c r="F24" s="40" t="s">
        <v>6</v>
      </c>
      <c r="G24" s="32"/>
      <c r="H24" s="32"/>
    </row>
    <row r="25" spans="1:8" ht="20.100000000000001" customHeight="1" x14ac:dyDescent="0.3">
      <c r="A25" s="32"/>
      <c r="B25" s="36" t="s">
        <v>11</v>
      </c>
      <c r="C25" s="32"/>
      <c r="D25" s="41" t="s">
        <v>5</v>
      </c>
      <c r="E25" s="54"/>
      <c r="F25" s="36" t="s">
        <v>7</v>
      </c>
      <c r="G25" s="32"/>
      <c r="H25" s="32"/>
    </row>
    <row r="26" spans="1:8" ht="20.100000000000001" customHeight="1" x14ac:dyDescent="0.3">
      <c r="A26" s="32"/>
      <c r="B26" s="37">
        <v>800000</v>
      </c>
      <c r="C26" s="38" t="s">
        <v>1</v>
      </c>
      <c r="D26" s="52">
        <v>0.15</v>
      </c>
      <c r="E26" s="39" t="s">
        <v>8</v>
      </c>
      <c r="F26" s="37">
        <f>B26*D26</f>
        <v>120000</v>
      </c>
      <c r="G26" s="32"/>
      <c r="H26" s="32"/>
    </row>
    <row r="27" spans="1:8" x14ac:dyDescent="0.3">
      <c r="A27" s="32"/>
      <c r="B27" s="32"/>
      <c r="C27" s="32"/>
      <c r="D27" s="32"/>
      <c r="E27" s="32"/>
      <c r="F27" s="32"/>
      <c r="G27" s="32"/>
      <c r="H27" s="32"/>
    </row>
    <row r="28" spans="1:8" ht="20.100000000000001" customHeight="1" x14ac:dyDescent="0.3">
      <c r="A28" s="32"/>
      <c r="B28" s="35" t="s">
        <v>2</v>
      </c>
      <c r="C28" s="32"/>
      <c r="D28" s="40" t="s">
        <v>4</v>
      </c>
      <c r="E28" s="32"/>
      <c r="F28" s="40" t="s">
        <v>6</v>
      </c>
      <c r="G28" s="32"/>
      <c r="H28" s="32"/>
    </row>
    <row r="29" spans="1:8" ht="20.100000000000001" customHeight="1" x14ac:dyDescent="0.3">
      <c r="A29" s="32"/>
      <c r="B29" s="36" t="s">
        <v>12</v>
      </c>
      <c r="C29" s="32"/>
      <c r="D29" s="41" t="s">
        <v>5</v>
      </c>
      <c r="E29" s="54"/>
      <c r="F29" s="36" t="s">
        <v>7</v>
      </c>
      <c r="G29" s="32"/>
      <c r="H29" s="32"/>
    </row>
    <row r="30" spans="1:8" ht="20.100000000000001" customHeight="1" x14ac:dyDescent="0.3">
      <c r="A30" s="32"/>
      <c r="B30" s="37">
        <v>100000</v>
      </c>
      <c r="C30" s="38" t="s">
        <v>1</v>
      </c>
      <c r="D30" s="52">
        <v>0.5</v>
      </c>
      <c r="E30" s="39" t="s">
        <v>8</v>
      </c>
      <c r="F30" s="37">
        <f>B30*D30</f>
        <v>50000</v>
      </c>
      <c r="G30" s="32"/>
      <c r="H30" s="32"/>
    </row>
    <row r="31" spans="1:8" x14ac:dyDescent="0.3">
      <c r="A31" s="32"/>
      <c r="B31" s="32"/>
      <c r="C31" s="32"/>
      <c r="D31" s="32"/>
      <c r="E31" s="32"/>
      <c r="F31" s="32"/>
      <c r="G31" s="32"/>
      <c r="H31" s="32"/>
    </row>
    <row r="32" spans="1:8" ht="20.100000000000001" customHeight="1" x14ac:dyDescent="0.3">
      <c r="A32" s="32"/>
      <c r="B32" s="35" t="s">
        <v>2</v>
      </c>
      <c r="C32" s="32"/>
      <c r="D32" s="40" t="s">
        <v>4</v>
      </c>
      <c r="E32" s="32"/>
      <c r="F32" s="40" t="s">
        <v>6</v>
      </c>
      <c r="G32" s="32"/>
      <c r="H32" s="32"/>
    </row>
    <row r="33" spans="1:8" ht="20.100000000000001" customHeight="1" x14ac:dyDescent="0.3">
      <c r="A33" s="32"/>
      <c r="B33" s="36" t="s">
        <v>13</v>
      </c>
      <c r="C33" s="32"/>
      <c r="D33" s="41" t="s">
        <v>5</v>
      </c>
      <c r="E33" s="54"/>
      <c r="F33" s="36" t="s">
        <v>7</v>
      </c>
      <c r="G33" s="32"/>
      <c r="H33" s="32"/>
    </row>
    <row r="34" spans="1:8" ht="20.100000000000001" customHeight="1" x14ac:dyDescent="0.3">
      <c r="A34" s="32"/>
      <c r="B34" s="37">
        <f>SUM(B14,B18,B22,B26,B30)</f>
        <v>16200000</v>
      </c>
      <c r="C34" s="38" t="s">
        <v>1</v>
      </c>
      <c r="D34" s="52">
        <v>0.01</v>
      </c>
      <c r="E34" s="39" t="s">
        <v>8</v>
      </c>
      <c r="F34" s="37">
        <f>B34*D34</f>
        <v>162000</v>
      </c>
      <c r="G34" s="32"/>
      <c r="H34" s="32"/>
    </row>
    <row r="35" spans="1:8" x14ac:dyDescent="0.3">
      <c r="A35" s="32"/>
      <c r="B35" s="32"/>
      <c r="C35" s="32"/>
      <c r="D35" s="32"/>
      <c r="E35" s="32"/>
      <c r="F35" s="32"/>
      <c r="G35" s="32"/>
      <c r="H35" s="32"/>
    </row>
    <row r="36" spans="1:8" ht="20.100000000000001" customHeight="1" x14ac:dyDescent="0.3">
      <c r="A36" s="32"/>
      <c r="B36" s="35" t="s">
        <v>14</v>
      </c>
      <c r="C36" s="32"/>
      <c r="D36" s="40" t="s">
        <v>17</v>
      </c>
      <c r="E36" s="32"/>
      <c r="F36" s="40" t="s">
        <v>6</v>
      </c>
      <c r="G36" s="32"/>
      <c r="H36" s="32"/>
    </row>
    <row r="37" spans="1:8" ht="20.100000000000001" customHeight="1" x14ac:dyDescent="0.3">
      <c r="A37" s="32"/>
      <c r="B37" s="36">
        <v>2030</v>
      </c>
      <c r="C37" s="32"/>
      <c r="D37" s="41" t="s">
        <v>5</v>
      </c>
      <c r="E37" s="54"/>
      <c r="F37" s="36" t="s">
        <v>7</v>
      </c>
      <c r="G37" s="32"/>
      <c r="H37" s="32"/>
    </row>
    <row r="38" spans="1:8" ht="20.100000000000001" customHeight="1" x14ac:dyDescent="0.3">
      <c r="A38" s="32"/>
      <c r="B38" s="53">
        <v>100000</v>
      </c>
      <c r="C38" s="38" t="s">
        <v>1</v>
      </c>
      <c r="D38" s="42" t="s">
        <v>18</v>
      </c>
      <c r="E38" s="39" t="s">
        <v>8</v>
      </c>
      <c r="F38" s="37">
        <f>B38</f>
        <v>100000</v>
      </c>
      <c r="G38" s="32"/>
      <c r="H38" s="32"/>
    </row>
    <row r="39" spans="1:8" x14ac:dyDescent="0.3">
      <c r="A39" s="32"/>
      <c r="B39" s="32"/>
      <c r="C39" s="32"/>
      <c r="D39" s="32"/>
      <c r="E39" s="32"/>
      <c r="F39" s="32"/>
      <c r="G39" s="32"/>
      <c r="H39" s="32"/>
    </row>
    <row r="40" spans="1:8" x14ac:dyDescent="0.3">
      <c r="A40" s="32"/>
      <c r="B40" s="32"/>
      <c r="C40" s="32"/>
      <c r="D40" s="32"/>
      <c r="E40" s="32"/>
      <c r="F40" s="32"/>
      <c r="G40" s="32"/>
      <c r="H40" s="32"/>
    </row>
    <row r="41" spans="1:8" ht="18" customHeight="1" x14ac:dyDescent="0.3">
      <c r="A41" s="32"/>
      <c r="B41" s="43" t="s">
        <v>15</v>
      </c>
      <c r="C41" s="44"/>
      <c r="D41" s="44"/>
      <c r="E41" s="44"/>
      <c r="F41" s="45"/>
      <c r="G41" s="32"/>
      <c r="H41" s="32"/>
    </row>
    <row r="42" spans="1:8" ht="18" customHeight="1" x14ac:dyDescent="0.3">
      <c r="A42" s="32"/>
      <c r="B42" s="46">
        <v>2030</v>
      </c>
      <c r="C42" s="47"/>
      <c r="D42" s="47"/>
      <c r="E42" s="47"/>
      <c r="F42" s="48"/>
      <c r="G42" s="32"/>
      <c r="H42" s="32"/>
    </row>
    <row r="43" spans="1:8" ht="21.9" customHeight="1" x14ac:dyDescent="0.3">
      <c r="A43" s="32"/>
      <c r="B43" s="49"/>
      <c r="C43" s="50"/>
      <c r="D43" s="50"/>
      <c r="E43" s="50"/>
      <c r="F43" s="51">
        <f>SUM(F14,F18,F22,F26,F30,F34,F38)</f>
        <v>6522000</v>
      </c>
      <c r="G43" s="32"/>
      <c r="H43" s="32"/>
    </row>
    <row r="44" spans="1:8" x14ac:dyDescent="0.3">
      <c r="A44" s="32"/>
      <c r="B44" s="32"/>
      <c r="C44" s="32"/>
      <c r="D44" s="32"/>
      <c r="E44" s="32"/>
      <c r="F44" s="32"/>
      <c r="G44" s="32"/>
      <c r="H44" s="32"/>
    </row>
    <row r="45" spans="1:8" x14ac:dyDescent="0.3">
      <c r="A45" s="32"/>
      <c r="B45" s="32"/>
      <c r="C45" s="32"/>
      <c r="D45" s="32"/>
      <c r="E45" s="32"/>
      <c r="F45" s="32"/>
      <c r="G45" s="32"/>
      <c r="H45" s="32"/>
    </row>
    <row r="46" spans="1:8" x14ac:dyDescent="0.3">
      <c r="A46" s="32"/>
      <c r="B46" s="55" t="s">
        <v>23</v>
      </c>
      <c r="C46" s="30"/>
      <c r="D46" s="30"/>
      <c r="E46" s="30"/>
      <c r="F46" s="30"/>
      <c r="G46" s="32"/>
      <c r="H46" s="32"/>
    </row>
    <row r="47" spans="1:8" x14ac:dyDescent="0.3">
      <c r="A47" s="32"/>
      <c r="B47" s="55" t="s">
        <v>44</v>
      </c>
      <c r="C47" s="30"/>
      <c r="D47" s="30"/>
      <c r="E47" s="30"/>
      <c r="F47" s="30"/>
      <c r="G47" s="32"/>
      <c r="H47" s="32"/>
    </row>
    <row r="48" spans="1:8" x14ac:dyDescent="0.3">
      <c r="A48" s="32"/>
      <c r="B48" s="32"/>
      <c r="C48" s="32"/>
      <c r="D48" s="32"/>
      <c r="E48" s="32"/>
      <c r="F48" s="32"/>
      <c r="G48" s="32"/>
      <c r="H48" s="32"/>
    </row>
    <row r="49" spans="1:8" x14ac:dyDescent="0.3">
      <c r="A49" s="32"/>
      <c r="B49" s="32"/>
      <c r="C49" s="32"/>
      <c r="D49" s="32"/>
      <c r="E49" s="32"/>
      <c r="F49" s="32"/>
      <c r="G49" s="32"/>
      <c r="H49" s="32"/>
    </row>
  </sheetData>
  <sheetProtection algorithmName="SHA-512" hashValue="X3bM360XdxM/FI1TEC7GXI1qZsd8MrXUQp5f4ZrhyO7ntvuaos9sNnP75zhh+4rvCDUp10wfc0UQH0Ef9HWaew==" saltValue="wfLtxbvJ/n+/3M5h0e1pAQ==" spinCount="100000" sheet="1" objects="1" scenarios="1" selectLockedCells="1"/>
  <pageMargins left="0.65" right="0.2" top="0.65" bottom="0.45" header="0.3" footer="0.3"/>
  <pageSetup scale="8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2509E-0937-4D19-AD55-73BB096B0532}">
  <sheetPr>
    <tabColor rgb="FF00B0F0"/>
  </sheetPr>
  <dimension ref="A1:H47"/>
  <sheetViews>
    <sheetView zoomScaleNormal="100" workbookViewId="0">
      <selection activeCell="A10" sqref="A10"/>
    </sheetView>
  </sheetViews>
  <sheetFormatPr defaultRowHeight="14.4" x14ac:dyDescent="0.3"/>
  <cols>
    <col min="1" max="1" width="15.5546875" customWidth="1"/>
    <col min="2" max="2" width="22.6640625" customWidth="1"/>
    <col min="3" max="3" width="4.6640625" customWidth="1"/>
    <col min="4" max="4" width="11.6640625" customWidth="1"/>
    <col min="5" max="5" width="4.6640625" customWidth="1"/>
    <col min="6" max="6" width="22.6640625" customWidth="1"/>
  </cols>
  <sheetData>
    <row r="1" spans="1:8" ht="18" x14ac:dyDescent="0.35">
      <c r="A1" s="18" t="s">
        <v>39</v>
      </c>
      <c r="B1" s="13"/>
      <c r="C1" s="13"/>
      <c r="D1" s="13"/>
      <c r="E1" s="13"/>
      <c r="F1" s="13"/>
      <c r="G1" s="13"/>
      <c r="H1" s="13"/>
    </row>
    <row r="2" spans="1:8" ht="18" x14ac:dyDescent="0.35">
      <c r="A2" s="12" t="s">
        <v>16</v>
      </c>
      <c r="B2" s="13"/>
      <c r="C2" s="13"/>
      <c r="D2" s="13"/>
      <c r="E2" s="13"/>
      <c r="F2" s="13"/>
      <c r="G2" s="13"/>
      <c r="H2" s="13"/>
    </row>
    <row r="4" spans="1:8" x14ac:dyDescent="0.3">
      <c r="A4" s="1" t="s">
        <v>19</v>
      </c>
    </row>
    <row r="5" spans="1:8" x14ac:dyDescent="0.3">
      <c r="A5" s="1" t="s">
        <v>20</v>
      </c>
    </row>
    <row r="6" spans="1:8" x14ac:dyDescent="0.3">
      <c r="A6" s="1" t="s">
        <v>21</v>
      </c>
    </row>
    <row r="7" spans="1:8" x14ac:dyDescent="0.3">
      <c r="A7" s="1" t="s">
        <v>24</v>
      </c>
    </row>
    <row r="8" spans="1:8" x14ac:dyDescent="0.3">
      <c r="A8" s="1" t="s">
        <v>22</v>
      </c>
    </row>
    <row r="10" spans="1:8" ht="18" x14ac:dyDescent="0.35">
      <c r="A10" s="10" t="s">
        <v>30</v>
      </c>
    </row>
    <row r="12" spans="1:8" ht="20.100000000000001" customHeight="1" x14ac:dyDescent="0.3">
      <c r="B12" s="6" t="s">
        <v>2</v>
      </c>
      <c r="D12" s="8" t="s">
        <v>4</v>
      </c>
      <c r="F12" s="8" t="s">
        <v>6</v>
      </c>
    </row>
    <row r="13" spans="1:8" ht="20.100000000000001" customHeight="1" x14ac:dyDescent="0.3">
      <c r="B13" s="7" t="s">
        <v>3</v>
      </c>
      <c r="D13" s="9" t="s">
        <v>5</v>
      </c>
      <c r="E13" s="2"/>
      <c r="F13" s="7" t="s">
        <v>7</v>
      </c>
    </row>
    <row r="14" spans="1:8" ht="20.100000000000001" customHeight="1" x14ac:dyDescent="0.3">
      <c r="B14" s="3">
        <f>'2026'!B14+'2027'!B14+'2028'!B14+'2029'!B14+'2030'!B14</f>
        <v>6000000</v>
      </c>
      <c r="C14" s="4" t="s">
        <v>1</v>
      </c>
      <c r="D14" s="15">
        <f>F14/B14</f>
        <v>0.34</v>
      </c>
      <c r="E14" s="5" t="s">
        <v>8</v>
      </c>
      <c r="F14" s="3">
        <f>'2026'!F14+'2027'!F14+'2028'!F14+'2029'!F14+'2030'!F14</f>
        <v>2040000.0000000002</v>
      </c>
    </row>
    <row r="16" spans="1:8" ht="20.100000000000001" customHeight="1" x14ac:dyDescent="0.3">
      <c r="B16" s="6" t="s">
        <v>2</v>
      </c>
      <c r="D16" s="8" t="s">
        <v>4</v>
      </c>
      <c r="F16" s="8" t="s">
        <v>6</v>
      </c>
    </row>
    <row r="17" spans="2:6" ht="20.100000000000001" customHeight="1" x14ac:dyDescent="0.3">
      <c r="B17" s="7" t="s">
        <v>9</v>
      </c>
      <c r="D17" s="9" t="s">
        <v>5</v>
      </c>
      <c r="E17" s="2"/>
      <c r="F17" s="7" t="s">
        <v>7</v>
      </c>
    </row>
    <row r="18" spans="2:6" ht="20.100000000000001" customHeight="1" x14ac:dyDescent="0.3">
      <c r="B18" s="3">
        <f>'2026'!B18+'2027'!B18+'2028'!B18+'2029'!B18+'2030'!B18</f>
        <v>66500000</v>
      </c>
      <c r="C18" s="4" t="s">
        <v>1</v>
      </c>
      <c r="D18" s="15">
        <f>F18/B18</f>
        <v>0.42</v>
      </c>
      <c r="E18" s="5" t="s">
        <v>8</v>
      </c>
      <c r="F18" s="3">
        <f>'2026'!F18+'2027'!F18+'2028'!F18+'2029'!F18+'2030'!F18</f>
        <v>27930000</v>
      </c>
    </row>
    <row r="20" spans="2:6" ht="20.100000000000001" customHeight="1" x14ac:dyDescent="0.3">
      <c r="B20" s="6" t="s">
        <v>2</v>
      </c>
      <c r="D20" s="8" t="s">
        <v>4</v>
      </c>
      <c r="F20" s="8" t="s">
        <v>6</v>
      </c>
    </row>
    <row r="21" spans="2:6" ht="20.100000000000001" customHeight="1" x14ac:dyDescent="0.3">
      <c r="B21" s="7" t="s">
        <v>10</v>
      </c>
      <c r="D21" s="9" t="s">
        <v>5</v>
      </c>
      <c r="E21" s="2"/>
      <c r="F21" s="7" t="s">
        <v>7</v>
      </c>
    </row>
    <row r="22" spans="2:6" ht="20.100000000000001" customHeight="1" x14ac:dyDescent="0.3">
      <c r="B22" s="3">
        <f>'2026'!B22+'2027'!B22+'2028'!B22+'2029'!B22+'2030'!B22</f>
        <v>4000000</v>
      </c>
      <c r="C22" s="4" t="s">
        <v>1</v>
      </c>
      <c r="D22" s="15">
        <f>F22/B22</f>
        <v>0.12</v>
      </c>
      <c r="E22" s="5" t="s">
        <v>8</v>
      </c>
      <c r="F22" s="3">
        <f>'2026'!F22+'2027'!F22+'2028'!F22+'2029'!F22+'2030'!F22</f>
        <v>480000</v>
      </c>
    </row>
    <row r="24" spans="2:6" ht="20.100000000000001" customHeight="1" x14ac:dyDescent="0.3">
      <c r="B24" s="6" t="s">
        <v>2</v>
      </c>
      <c r="D24" s="8" t="s">
        <v>4</v>
      </c>
      <c r="F24" s="8" t="s">
        <v>6</v>
      </c>
    </row>
    <row r="25" spans="2:6" ht="20.100000000000001" customHeight="1" x14ac:dyDescent="0.3">
      <c r="B25" s="7" t="s">
        <v>11</v>
      </c>
      <c r="D25" s="9" t="s">
        <v>5</v>
      </c>
      <c r="E25" s="2"/>
      <c r="F25" s="7" t="s">
        <v>7</v>
      </c>
    </row>
    <row r="26" spans="2:6" ht="20.100000000000001" customHeight="1" x14ac:dyDescent="0.3">
      <c r="B26" s="3">
        <f>'2026'!B26+'2027'!B26+'2028'!B26+'2029'!B26+'2030'!B26</f>
        <v>4000000</v>
      </c>
      <c r="C26" s="4" t="s">
        <v>1</v>
      </c>
      <c r="D26" s="15">
        <f>F26/B26</f>
        <v>0.15</v>
      </c>
      <c r="E26" s="5" t="s">
        <v>8</v>
      </c>
      <c r="F26" s="3">
        <f>'2026'!F26+'2027'!F26+'2028'!F26+'2029'!F26+'2030'!F26</f>
        <v>600000</v>
      </c>
    </row>
    <row r="28" spans="2:6" ht="20.100000000000001" customHeight="1" x14ac:dyDescent="0.3">
      <c r="B28" s="6" t="s">
        <v>2</v>
      </c>
      <c r="D28" s="8" t="s">
        <v>4</v>
      </c>
      <c r="F28" s="8" t="s">
        <v>6</v>
      </c>
    </row>
    <row r="29" spans="2:6" ht="20.100000000000001" customHeight="1" x14ac:dyDescent="0.3">
      <c r="B29" s="7" t="s">
        <v>12</v>
      </c>
      <c r="D29" s="9" t="s">
        <v>5</v>
      </c>
      <c r="E29" s="2"/>
      <c r="F29" s="7" t="s">
        <v>7</v>
      </c>
    </row>
    <row r="30" spans="2:6" ht="20.100000000000001" customHeight="1" x14ac:dyDescent="0.3">
      <c r="B30" s="3">
        <f>'2026'!B30+'2027'!B30+'2028'!B30+'2029'!B30+'2030'!B30</f>
        <v>500000</v>
      </c>
      <c r="C30" s="4" t="s">
        <v>1</v>
      </c>
      <c r="D30" s="15">
        <f>F30/B30</f>
        <v>0.5</v>
      </c>
      <c r="E30" s="5" t="s">
        <v>8</v>
      </c>
      <c r="F30" s="3">
        <f>'2026'!F30+'2027'!F30+'2028'!F30+'2029'!F30+'2030'!F30</f>
        <v>250000</v>
      </c>
    </row>
    <row r="32" spans="2:6" ht="20.100000000000001" customHeight="1" x14ac:dyDescent="0.3">
      <c r="B32" s="6" t="s">
        <v>2</v>
      </c>
      <c r="D32" s="8" t="s">
        <v>4</v>
      </c>
      <c r="F32" s="8" t="s">
        <v>6</v>
      </c>
    </row>
    <row r="33" spans="2:6" ht="20.100000000000001" customHeight="1" x14ac:dyDescent="0.3">
      <c r="B33" s="7" t="s">
        <v>13</v>
      </c>
      <c r="D33" s="9" t="s">
        <v>5</v>
      </c>
      <c r="E33" s="2"/>
      <c r="F33" s="7" t="s">
        <v>7</v>
      </c>
    </row>
    <row r="34" spans="2:6" ht="20.100000000000001" customHeight="1" x14ac:dyDescent="0.3">
      <c r="B34" s="3">
        <f>SUM(B14,B18,B22,B26,B30)</f>
        <v>81000000</v>
      </c>
      <c r="C34" s="4" t="s">
        <v>1</v>
      </c>
      <c r="D34" s="15">
        <f>F34/B34</f>
        <v>0.01</v>
      </c>
      <c r="E34" s="5" t="s">
        <v>8</v>
      </c>
      <c r="F34" s="3">
        <f>'2026'!F34+'2027'!F34+'2028'!F34+'2029'!F34+'2030'!F34</f>
        <v>810000</v>
      </c>
    </row>
    <row r="36" spans="2:6" ht="20.100000000000001" customHeight="1" x14ac:dyDescent="0.3">
      <c r="B36" s="6" t="s">
        <v>14</v>
      </c>
      <c r="D36" s="8" t="s">
        <v>17</v>
      </c>
      <c r="F36" s="8" t="s">
        <v>6</v>
      </c>
    </row>
    <row r="37" spans="2:6" ht="20.100000000000001" customHeight="1" x14ac:dyDescent="0.3">
      <c r="B37" s="7" t="s">
        <v>29</v>
      </c>
      <c r="D37" s="9" t="s">
        <v>5</v>
      </c>
      <c r="E37" s="2"/>
      <c r="F37" s="7" t="s">
        <v>7</v>
      </c>
    </row>
    <row r="38" spans="2:6" ht="20.100000000000001" customHeight="1" x14ac:dyDescent="0.3">
      <c r="B38" s="28">
        <f>'2026'!B38+'2027'!B38+'2028'!B38+'2029'!B38+'2030'!B38</f>
        <v>500000</v>
      </c>
      <c r="C38" s="4" t="s">
        <v>1</v>
      </c>
      <c r="D38" s="15" t="s">
        <v>18</v>
      </c>
      <c r="E38" s="5" t="s">
        <v>8</v>
      </c>
      <c r="F38" s="3">
        <f>'2026'!F38+'2027'!F38+'2028'!F38+'2029'!F38+'2030'!F38</f>
        <v>500000</v>
      </c>
    </row>
    <row r="41" spans="2:6" ht="18" customHeight="1" x14ac:dyDescent="0.3">
      <c r="B41" s="19" t="s">
        <v>15</v>
      </c>
      <c r="C41" s="21"/>
      <c r="D41" s="21"/>
      <c r="E41" s="21"/>
      <c r="F41" s="22"/>
    </row>
    <row r="42" spans="2:6" ht="18" customHeight="1" x14ac:dyDescent="0.3">
      <c r="B42" s="20" t="s">
        <v>29</v>
      </c>
      <c r="C42" s="23"/>
      <c r="D42" s="23"/>
      <c r="E42" s="23"/>
      <c r="F42" s="24"/>
    </row>
    <row r="43" spans="2:6" ht="21.9" customHeight="1" x14ac:dyDescent="0.3">
      <c r="B43" s="14"/>
      <c r="C43" s="11"/>
      <c r="D43" s="11"/>
      <c r="E43" s="11"/>
      <c r="F43" s="16">
        <f>SUM(F14,F18,F22,F26,F30,F34,F38)</f>
        <v>32610000</v>
      </c>
    </row>
    <row r="46" spans="2:6" x14ac:dyDescent="0.3">
      <c r="B46" s="17" t="s">
        <v>23</v>
      </c>
      <c r="C46" s="13"/>
      <c r="D46" s="13"/>
      <c r="E46" s="13"/>
      <c r="F46" s="13"/>
    </row>
    <row r="47" spans="2:6" x14ac:dyDescent="0.3">
      <c r="B47" s="17" t="s">
        <v>51</v>
      </c>
      <c r="C47" s="13"/>
      <c r="D47" s="13"/>
      <c r="E47" s="13"/>
      <c r="F47" s="13"/>
    </row>
  </sheetData>
  <sheetProtection algorithmName="SHA-512" hashValue="OKrCRbiQdIIS/swJyoxn5g1afIhz8z0jqJ/XJL1WB7zb1JttPAWG4GoUOuCaX1qQIVN1t23oqI5WRRZOhgkhxA==" saltValue="h5LUSgcnCm/+3xs4KYE3lw==" spinCount="100000" sheet="1" objects="1" scenarios="1" selectLockedCells="1"/>
  <pageMargins left="0.65" right="0.2" top="0.65" bottom="0.45" header="0.3" footer="0.3"/>
  <pageSetup scale="8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AA6C6-E626-472B-B527-AAB68B502A8D}">
  <sheetPr>
    <tabColor rgb="FFFFFF66"/>
  </sheetPr>
  <dimension ref="A1:H47"/>
  <sheetViews>
    <sheetView workbookViewId="0">
      <selection activeCell="D14" sqref="D14"/>
    </sheetView>
  </sheetViews>
  <sheetFormatPr defaultRowHeight="14.4" x14ac:dyDescent="0.3"/>
  <cols>
    <col min="1" max="1" width="15.5546875" customWidth="1"/>
    <col min="2" max="2" width="22.6640625" customWidth="1"/>
    <col min="3" max="3" width="4.6640625" customWidth="1"/>
    <col min="4" max="4" width="11.6640625" customWidth="1"/>
    <col min="5" max="5" width="4.6640625" customWidth="1"/>
    <col min="6" max="6" width="22.6640625" customWidth="1"/>
  </cols>
  <sheetData>
    <row r="1" spans="1:8" ht="18" x14ac:dyDescent="0.35">
      <c r="A1" s="18" t="s">
        <v>39</v>
      </c>
      <c r="B1" s="13"/>
      <c r="C1" s="13"/>
      <c r="D1" s="13"/>
      <c r="E1" s="13"/>
      <c r="F1" s="13"/>
      <c r="G1" s="13"/>
      <c r="H1" s="13"/>
    </row>
    <row r="2" spans="1:8" ht="18" x14ac:dyDescent="0.35">
      <c r="A2" s="12" t="s">
        <v>16</v>
      </c>
      <c r="B2" s="13"/>
      <c r="C2" s="13"/>
      <c r="D2" s="13"/>
      <c r="E2" s="13"/>
      <c r="F2" s="13"/>
      <c r="G2" s="13"/>
      <c r="H2" s="13"/>
    </row>
    <row r="4" spans="1:8" x14ac:dyDescent="0.3">
      <c r="A4" s="1" t="s">
        <v>19</v>
      </c>
    </row>
    <row r="5" spans="1:8" x14ac:dyDescent="0.3">
      <c r="A5" s="1" t="s">
        <v>20</v>
      </c>
    </row>
    <row r="6" spans="1:8" x14ac:dyDescent="0.3">
      <c r="A6" s="1" t="s">
        <v>21</v>
      </c>
    </row>
    <row r="7" spans="1:8" x14ac:dyDescent="0.3">
      <c r="A7" s="1" t="s">
        <v>24</v>
      </c>
    </row>
    <row r="8" spans="1:8" x14ac:dyDescent="0.3">
      <c r="A8" s="1" t="s">
        <v>22</v>
      </c>
    </row>
    <row r="10" spans="1:8" ht="18" x14ac:dyDescent="0.35">
      <c r="A10" s="10" t="s">
        <v>32</v>
      </c>
    </row>
    <row r="12" spans="1:8" ht="20.100000000000001" customHeight="1" x14ac:dyDescent="0.3">
      <c r="B12" s="6" t="s">
        <v>2</v>
      </c>
      <c r="D12" s="8" t="s">
        <v>4</v>
      </c>
      <c r="F12" s="8" t="s">
        <v>6</v>
      </c>
    </row>
    <row r="13" spans="1:8" ht="20.100000000000001" customHeight="1" x14ac:dyDescent="0.3">
      <c r="B13" s="7" t="s">
        <v>3</v>
      </c>
      <c r="D13" s="9" t="s">
        <v>5</v>
      </c>
      <c r="E13" s="2"/>
      <c r="F13" s="7" t="s">
        <v>7</v>
      </c>
    </row>
    <row r="14" spans="1:8" ht="20.100000000000001" customHeight="1" x14ac:dyDescent="0.3">
      <c r="B14" s="3">
        <v>1200000</v>
      </c>
      <c r="C14" s="4" t="s">
        <v>1</v>
      </c>
      <c r="D14" s="52">
        <v>0.34</v>
      </c>
      <c r="E14" s="5" t="s">
        <v>8</v>
      </c>
      <c r="F14" s="3">
        <f>B14*D14</f>
        <v>408000.00000000006</v>
      </c>
    </row>
    <row r="16" spans="1:8" ht="20.100000000000001" customHeight="1" x14ac:dyDescent="0.3">
      <c r="B16" s="6" t="s">
        <v>2</v>
      </c>
      <c r="D16" s="8" t="s">
        <v>4</v>
      </c>
      <c r="F16" s="8" t="s">
        <v>6</v>
      </c>
    </row>
    <row r="17" spans="2:6" ht="20.100000000000001" customHeight="1" x14ac:dyDescent="0.3">
      <c r="B17" s="7" t="s">
        <v>9</v>
      </c>
      <c r="D17" s="9" t="s">
        <v>5</v>
      </c>
      <c r="E17" s="2"/>
      <c r="F17" s="7" t="s">
        <v>7</v>
      </c>
    </row>
    <row r="18" spans="2:6" ht="20.100000000000001" customHeight="1" x14ac:dyDescent="0.3">
      <c r="B18" s="3">
        <v>13300000</v>
      </c>
      <c r="C18" s="4" t="s">
        <v>1</v>
      </c>
      <c r="D18" s="52">
        <v>0.42</v>
      </c>
      <c r="E18" s="5" t="s">
        <v>8</v>
      </c>
      <c r="F18" s="3">
        <f>B18*D18</f>
        <v>5586000</v>
      </c>
    </row>
    <row r="20" spans="2:6" ht="20.100000000000001" customHeight="1" x14ac:dyDescent="0.3">
      <c r="B20" s="6" t="s">
        <v>2</v>
      </c>
      <c r="D20" s="8" t="s">
        <v>4</v>
      </c>
      <c r="F20" s="8" t="s">
        <v>6</v>
      </c>
    </row>
    <row r="21" spans="2:6" ht="20.100000000000001" customHeight="1" x14ac:dyDescent="0.3">
      <c r="B21" s="7" t="s">
        <v>10</v>
      </c>
      <c r="D21" s="9" t="s">
        <v>5</v>
      </c>
      <c r="E21" s="2"/>
      <c r="F21" s="7" t="s">
        <v>7</v>
      </c>
    </row>
    <row r="22" spans="2:6" ht="20.100000000000001" customHeight="1" x14ac:dyDescent="0.3">
      <c r="B22" s="3">
        <v>800000</v>
      </c>
      <c r="C22" s="4" t="s">
        <v>1</v>
      </c>
      <c r="D22" s="52">
        <v>0.12</v>
      </c>
      <c r="E22" s="5" t="s">
        <v>8</v>
      </c>
      <c r="F22" s="3">
        <f>B22*D22</f>
        <v>96000</v>
      </c>
    </row>
    <row r="24" spans="2:6" ht="20.100000000000001" customHeight="1" x14ac:dyDescent="0.3">
      <c r="B24" s="6" t="s">
        <v>2</v>
      </c>
      <c r="D24" s="8" t="s">
        <v>4</v>
      </c>
      <c r="F24" s="8" t="s">
        <v>6</v>
      </c>
    </row>
    <row r="25" spans="2:6" ht="20.100000000000001" customHeight="1" x14ac:dyDescent="0.3">
      <c r="B25" s="7" t="s">
        <v>11</v>
      </c>
      <c r="D25" s="9" t="s">
        <v>5</v>
      </c>
      <c r="E25" s="2"/>
      <c r="F25" s="7" t="s">
        <v>7</v>
      </c>
    </row>
    <row r="26" spans="2:6" ht="20.100000000000001" customHeight="1" x14ac:dyDescent="0.3">
      <c r="B26" s="3">
        <v>800000</v>
      </c>
      <c r="C26" s="4" t="s">
        <v>1</v>
      </c>
      <c r="D26" s="52">
        <v>0.15</v>
      </c>
      <c r="E26" s="5" t="s">
        <v>8</v>
      </c>
      <c r="F26" s="3">
        <f>B26*D26</f>
        <v>120000</v>
      </c>
    </row>
    <row r="28" spans="2:6" ht="20.100000000000001" customHeight="1" x14ac:dyDescent="0.3">
      <c r="B28" s="6" t="s">
        <v>2</v>
      </c>
      <c r="D28" s="8" t="s">
        <v>4</v>
      </c>
      <c r="F28" s="8" t="s">
        <v>6</v>
      </c>
    </row>
    <row r="29" spans="2:6" ht="20.100000000000001" customHeight="1" x14ac:dyDescent="0.3">
      <c r="B29" s="7" t="s">
        <v>12</v>
      </c>
      <c r="D29" s="9" t="s">
        <v>5</v>
      </c>
      <c r="E29" s="2"/>
      <c r="F29" s="7" t="s">
        <v>7</v>
      </c>
    </row>
    <row r="30" spans="2:6" ht="20.100000000000001" customHeight="1" x14ac:dyDescent="0.3">
      <c r="B30" s="3">
        <v>100000</v>
      </c>
      <c r="C30" s="4" t="s">
        <v>1</v>
      </c>
      <c r="D30" s="52">
        <v>0.5</v>
      </c>
      <c r="E30" s="5" t="s">
        <v>8</v>
      </c>
      <c r="F30" s="3">
        <f>B30*D30</f>
        <v>50000</v>
      </c>
    </row>
    <row r="32" spans="2:6" ht="20.100000000000001" customHeight="1" x14ac:dyDescent="0.3">
      <c r="B32" s="6" t="s">
        <v>2</v>
      </c>
      <c r="D32" s="8" t="s">
        <v>4</v>
      </c>
      <c r="F32" s="8" t="s">
        <v>6</v>
      </c>
    </row>
    <row r="33" spans="2:6" ht="20.100000000000001" customHeight="1" x14ac:dyDescent="0.3">
      <c r="B33" s="7" t="s">
        <v>13</v>
      </c>
      <c r="D33" s="9" t="s">
        <v>5</v>
      </c>
      <c r="E33" s="2"/>
      <c r="F33" s="7" t="s">
        <v>7</v>
      </c>
    </row>
    <row r="34" spans="2:6" ht="20.100000000000001" customHeight="1" x14ac:dyDescent="0.3">
      <c r="B34" s="3">
        <f>SUM(B14,B18,B22,B26,B30)</f>
        <v>16200000</v>
      </c>
      <c r="C34" s="4" t="s">
        <v>1</v>
      </c>
      <c r="D34" s="52">
        <v>0.01</v>
      </c>
      <c r="E34" s="5" t="s">
        <v>8</v>
      </c>
      <c r="F34" s="3">
        <f>B34*D34</f>
        <v>162000</v>
      </c>
    </row>
    <row r="36" spans="2:6" ht="20.100000000000001" customHeight="1" x14ac:dyDescent="0.3">
      <c r="B36" s="6" t="s">
        <v>14</v>
      </c>
      <c r="D36" s="8" t="s">
        <v>17</v>
      </c>
      <c r="F36" s="8" t="s">
        <v>6</v>
      </c>
    </row>
    <row r="37" spans="2:6" ht="20.100000000000001" customHeight="1" x14ac:dyDescent="0.3">
      <c r="B37" s="7">
        <v>2031</v>
      </c>
      <c r="D37" s="9" t="s">
        <v>5</v>
      </c>
      <c r="E37" s="2"/>
      <c r="F37" s="7" t="s">
        <v>7</v>
      </c>
    </row>
    <row r="38" spans="2:6" ht="20.100000000000001" customHeight="1" x14ac:dyDescent="0.3">
      <c r="B38" s="53">
        <v>100000</v>
      </c>
      <c r="C38" s="4" t="s">
        <v>1</v>
      </c>
      <c r="D38" s="15" t="s">
        <v>18</v>
      </c>
      <c r="E38" s="5" t="s">
        <v>8</v>
      </c>
      <c r="F38" s="3">
        <f>B38</f>
        <v>100000</v>
      </c>
    </row>
    <row r="41" spans="2:6" ht="18" customHeight="1" x14ac:dyDescent="0.3">
      <c r="B41" s="19" t="s">
        <v>15</v>
      </c>
      <c r="C41" s="21"/>
      <c r="D41" s="21"/>
      <c r="E41" s="21"/>
      <c r="F41" s="22"/>
    </row>
    <row r="42" spans="2:6" ht="18" customHeight="1" x14ac:dyDescent="0.3">
      <c r="B42" s="20">
        <v>2031</v>
      </c>
      <c r="C42" s="23"/>
      <c r="D42" s="23"/>
      <c r="E42" s="23"/>
      <c r="F42" s="24"/>
    </row>
    <row r="43" spans="2:6" ht="21.9" customHeight="1" x14ac:dyDescent="0.3">
      <c r="B43" s="14"/>
      <c r="C43" s="11"/>
      <c r="D43" s="11"/>
      <c r="E43" s="11"/>
      <c r="F43" s="16">
        <f>SUM(F14,F18,F22,F26,F30,F34,F38)</f>
        <v>6522000</v>
      </c>
    </row>
    <row r="46" spans="2:6" x14ac:dyDescent="0.3">
      <c r="B46" s="17" t="s">
        <v>23</v>
      </c>
      <c r="C46" s="13"/>
      <c r="D46" s="13"/>
      <c r="E46" s="13"/>
      <c r="F46" s="13"/>
    </row>
    <row r="47" spans="2:6" x14ac:dyDescent="0.3">
      <c r="B47" s="17" t="s">
        <v>45</v>
      </c>
      <c r="C47" s="13"/>
      <c r="D47" s="13"/>
      <c r="E47" s="13"/>
      <c r="F47" s="13"/>
    </row>
  </sheetData>
  <sheetProtection algorithmName="SHA-512" hashValue="El9gTVp7bsALdznF2NZdqlLrck/CgWYBHpTgYfrcCXm6BA6sEViNZA3dfvx2/Y9Gvz/Tl1G584om4bLtYihBMQ==" saltValue="F4HvJLMSsyt/LyexBC7nqQ==" spinCount="100000" sheet="1" objects="1" scenarios="1" selectLockedCells="1"/>
  <pageMargins left="0.65" right="0.2" top="0.65" bottom="0.45" header="0.3" footer="0.3"/>
  <pageSetup scale="8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BB64E-A67C-4DC1-900B-523BC4D40F86}">
  <sheetPr>
    <tabColor rgb="FFFFFF66"/>
  </sheetPr>
  <dimension ref="A1:H47"/>
  <sheetViews>
    <sheetView workbookViewId="0">
      <selection activeCell="D14" sqref="D14"/>
    </sheetView>
  </sheetViews>
  <sheetFormatPr defaultRowHeight="14.4" x14ac:dyDescent="0.3"/>
  <cols>
    <col min="1" max="1" width="15.5546875" customWidth="1"/>
    <col min="2" max="2" width="22.6640625" customWidth="1"/>
    <col min="3" max="3" width="4.6640625" customWidth="1"/>
    <col min="4" max="4" width="11.6640625" customWidth="1"/>
    <col min="5" max="5" width="4.6640625" customWidth="1"/>
    <col min="6" max="6" width="22.6640625" customWidth="1"/>
  </cols>
  <sheetData>
    <row r="1" spans="1:8" ht="18" x14ac:dyDescent="0.35">
      <c r="A1" s="18" t="s">
        <v>39</v>
      </c>
      <c r="B1" s="13"/>
      <c r="C1" s="13"/>
      <c r="D1" s="13"/>
      <c r="E1" s="13"/>
      <c r="F1" s="13"/>
      <c r="G1" s="13"/>
      <c r="H1" s="13"/>
    </row>
    <row r="2" spans="1:8" ht="18" x14ac:dyDescent="0.35">
      <c r="A2" s="12" t="s">
        <v>16</v>
      </c>
      <c r="B2" s="13"/>
      <c r="C2" s="13"/>
      <c r="D2" s="13"/>
      <c r="E2" s="13"/>
      <c r="F2" s="13"/>
      <c r="G2" s="13"/>
      <c r="H2" s="13"/>
    </row>
    <row r="4" spans="1:8" x14ac:dyDescent="0.3">
      <c r="A4" s="1" t="s">
        <v>19</v>
      </c>
    </row>
    <row r="5" spans="1:8" x14ac:dyDescent="0.3">
      <c r="A5" s="1" t="s">
        <v>20</v>
      </c>
    </row>
    <row r="6" spans="1:8" x14ac:dyDescent="0.3">
      <c r="A6" s="1" t="s">
        <v>21</v>
      </c>
    </row>
    <row r="7" spans="1:8" x14ac:dyDescent="0.3">
      <c r="A7" s="1" t="s">
        <v>24</v>
      </c>
    </row>
    <row r="8" spans="1:8" x14ac:dyDescent="0.3">
      <c r="A8" s="1" t="s">
        <v>22</v>
      </c>
    </row>
    <row r="10" spans="1:8" ht="18" x14ac:dyDescent="0.35">
      <c r="A10" s="10" t="s">
        <v>31</v>
      </c>
    </row>
    <row r="12" spans="1:8" ht="20.100000000000001" customHeight="1" x14ac:dyDescent="0.3">
      <c r="B12" s="6" t="s">
        <v>2</v>
      </c>
      <c r="D12" s="8" t="s">
        <v>4</v>
      </c>
      <c r="F12" s="8" t="s">
        <v>6</v>
      </c>
    </row>
    <row r="13" spans="1:8" ht="20.100000000000001" customHeight="1" x14ac:dyDescent="0.3">
      <c r="B13" s="7" t="s">
        <v>3</v>
      </c>
      <c r="D13" s="9" t="s">
        <v>5</v>
      </c>
      <c r="E13" s="2"/>
      <c r="F13" s="7" t="s">
        <v>7</v>
      </c>
    </row>
    <row r="14" spans="1:8" ht="20.100000000000001" customHeight="1" x14ac:dyDescent="0.3">
      <c r="B14" s="3">
        <v>1200000</v>
      </c>
      <c r="C14" s="4" t="s">
        <v>1</v>
      </c>
      <c r="D14" s="52">
        <v>0.34</v>
      </c>
      <c r="E14" s="5" t="s">
        <v>8</v>
      </c>
      <c r="F14" s="3">
        <f>B14*D14</f>
        <v>408000.00000000006</v>
      </c>
    </row>
    <row r="16" spans="1:8" ht="20.100000000000001" customHeight="1" x14ac:dyDescent="0.3">
      <c r="B16" s="6" t="s">
        <v>2</v>
      </c>
      <c r="D16" s="8" t="s">
        <v>4</v>
      </c>
      <c r="F16" s="8" t="s">
        <v>6</v>
      </c>
    </row>
    <row r="17" spans="2:6" ht="20.100000000000001" customHeight="1" x14ac:dyDescent="0.3">
      <c r="B17" s="7" t="s">
        <v>9</v>
      </c>
      <c r="D17" s="9" t="s">
        <v>5</v>
      </c>
      <c r="E17" s="2"/>
      <c r="F17" s="7" t="s">
        <v>7</v>
      </c>
    </row>
    <row r="18" spans="2:6" ht="20.100000000000001" customHeight="1" x14ac:dyDescent="0.3">
      <c r="B18" s="3">
        <v>13300000</v>
      </c>
      <c r="C18" s="4" t="s">
        <v>1</v>
      </c>
      <c r="D18" s="52">
        <v>0.42</v>
      </c>
      <c r="E18" s="5" t="s">
        <v>8</v>
      </c>
      <c r="F18" s="3">
        <f>B18*D18</f>
        <v>5586000</v>
      </c>
    </row>
    <row r="20" spans="2:6" ht="20.100000000000001" customHeight="1" x14ac:dyDescent="0.3">
      <c r="B20" s="6" t="s">
        <v>2</v>
      </c>
      <c r="D20" s="8" t="s">
        <v>4</v>
      </c>
      <c r="F20" s="8" t="s">
        <v>6</v>
      </c>
    </row>
    <row r="21" spans="2:6" ht="20.100000000000001" customHeight="1" x14ac:dyDescent="0.3">
      <c r="B21" s="7" t="s">
        <v>10</v>
      </c>
      <c r="D21" s="9" t="s">
        <v>5</v>
      </c>
      <c r="E21" s="2"/>
      <c r="F21" s="7" t="s">
        <v>7</v>
      </c>
    </row>
    <row r="22" spans="2:6" ht="20.100000000000001" customHeight="1" x14ac:dyDescent="0.3">
      <c r="B22" s="3">
        <v>800000</v>
      </c>
      <c r="C22" s="4" t="s">
        <v>1</v>
      </c>
      <c r="D22" s="52">
        <v>0.12</v>
      </c>
      <c r="E22" s="5" t="s">
        <v>8</v>
      </c>
      <c r="F22" s="3">
        <f>B22*D22</f>
        <v>96000</v>
      </c>
    </row>
    <row r="24" spans="2:6" ht="20.100000000000001" customHeight="1" x14ac:dyDescent="0.3">
      <c r="B24" s="6" t="s">
        <v>2</v>
      </c>
      <c r="D24" s="8" t="s">
        <v>4</v>
      </c>
      <c r="F24" s="8" t="s">
        <v>6</v>
      </c>
    </row>
    <row r="25" spans="2:6" ht="20.100000000000001" customHeight="1" x14ac:dyDescent="0.3">
      <c r="B25" s="7" t="s">
        <v>11</v>
      </c>
      <c r="D25" s="9" t="s">
        <v>5</v>
      </c>
      <c r="E25" s="2"/>
      <c r="F25" s="7" t="s">
        <v>7</v>
      </c>
    </row>
    <row r="26" spans="2:6" ht="20.100000000000001" customHeight="1" x14ac:dyDescent="0.3">
      <c r="B26" s="3">
        <v>800000</v>
      </c>
      <c r="C26" s="4" t="s">
        <v>1</v>
      </c>
      <c r="D26" s="52">
        <v>0.15</v>
      </c>
      <c r="E26" s="5" t="s">
        <v>8</v>
      </c>
      <c r="F26" s="3">
        <f>B26*D26</f>
        <v>120000</v>
      </c>
    </row>
    <row r="28" spans="2:6" ht="20.100000000000001" customHeight="1" x14ac:dyDescent="0.3">
      <c r="B28" s="6" t="s">
        <v>2</v>
      </c>
      <c r="D28" s="8" t="s">
        <v>4</v>
      </c>
      <c r="F28" s="8" t="s">
        <v>6</v>
      </c>
    </row>
    <row r="29" spans="2:6" ht="20.100000000000001" customHeight="1" x14ac:dyDescent="0.3">
      <c r="B29" s="7" t="s">
        <v>12</v>
      </c>
      <c r="D29" s="9" t="s">
        <v>5</v>
      </c>
      <c r="E29" s="2"/>
      <c r="F29" s="7" t="s">
        <v>7</v>
      </c>
    </row>
    <row r="30" spans="2:6" ht="20.100000000000001" customHeight="1" x14ac:dyDescent="0.3">
      <c r="B30" s="3">
        <v>100000</v>
      </c>
      <c r="C30" s="4" t="s">
        <v>1</v>
      </c>
      <c r="D30" s="52">
        <v>0.5</v>
      </c>
      <c r="E30" s="5" t="s">
        <v>8</v>
      </c>
      <c r="F30" s="3">
        <f>B30*D30</f>
        <v>50000</v>
      </c>
    </row>
    <row r="32" spans="2:6" ht="20.100000000000001" customHeight="1" x14ac:dyDescent="0.3">
      <c r="B32" s="6" t="s">
        <v>2</v>
      </c>
      <c r="D32" s="8" t="s">
        <v>4</v>
      </c>
      <c r="F32" s="8" t="s">
        <v>6</v>
      </c>
    </row>
    <row r="33" spans="2:6" ht="20.100000000000001" customHeight="1" x14ac:dyDescent="0.3">
      <c r="B33" s="7" t="s">
        <v>13</v>
      </c>
      <c r="D33" s="9" t="s">
        <v>5</v>
      </c>
      <c r="E33" s="2"/>
      <c r="F33" s="7" t="s">
        <v>7</v>
      </c>
    </row>
    <row r="34" spans="2:6" ht="20.100000000000001" customHeight="1" x14ac:dyDescent="0.3">
      <c r="B34" s="3">
        <f>SUM(B14,B18,B22,B26,B30)</f>
        <v>16200000</v>
      </c>
      <c r="C34" s="4" t="s">
        <v>1</v>
      </c>
      <c r="D34" s="52">
        <v>0.01</v>
      </c>
      <c r="E34" s="5" t="s">
        <v>8</v>
      </c>
      <c r="F34" s="3">
        <f>B34*D34</f>
        <v>162000</v>
      </c>
    </row>
    <row r="36" spans="2:6" ht="20.100000000000001" customHeight="1" x14ac:dyDescent="0.3">
      <c r="B36" s="6" t="s">
        <v>14</v>
      </c>
      <c r="D36" s="8" t="s">
        <v>17</v>
      </c>
      <c r="F36" s="8" t="s">
        <v>6</v>
      </c>
    </row>
    <row r="37" spans="2:6" ht="20.100000000000001" customHeight="1" x14ac:dyDescent="0.3">
      <c r="B37" s="7">
        <v>2032</v>
      </c>
      <c r="D37" s="9" t="s">
        <v>5</v>
      </c>
      <c r="E37" s="2"/>
      <c r="F37" s="7" t="s">
        <v>7</v>
      </c>
    </row>
    <row r="38" spans="2:6" ht="20.100000000000001" customHeight="1" x14ac:dyDescent="0.3">
      <c r="B38" s="53">
        <v>100000</v>
      </c>
      <c r="C38" s="4" t="s">
        <v>1</v>
      </c>
      <c r="D38" s="15" t="s">
        <v>18</v>
      </c>
      <c r="E38" s="5" t="s">
        <v>8</v>
      </c>
      <c r="F38" s="3">
        <f>B38</f>
        <v>100000</v>
      </c>
    </row>
    <row r="41" spans="2:6" ht="18" customHeight="1" x14ac:dyDescent="0.3">
      <c r="B41" s="19" t="s">
        <v>15</v>
      </c>
      <c r="C41" s="21"/>
      <c r="D41" s="21"/>
      <c r="E41" s="21"/>
      <c r="F41" s="22"/>
    </row>
    <row r="42" spans="2:6" ht="18" customHeight="1" x14ac:dyDescent="0.3">
      <c r="B42" s="20">
        <v>2032</v>
      </c>
      <c r="C42" s="23"/>
      <c r="D42" s="23"/>
      <c r="E42" s="23"/>
      <c r="F42" s="24"/>
    </row>
    <row r="43" spans="2:6" ht="21.9" customHeight="1" x14ac:dyDescent="0.3">
      <c r="B43" s="14"/>
      <c r="C43" s="11"/>
      <c r="D43" s="11"/>
      <c r="E43" s="11"/>
      <c r="F43" s="16">
        <f>SUM(F14,F18,F22,F26,F30,F34,F38)</f>
        <v>6522000</v>
      </c>
    </row>
    <row r="46" spans="2:6" x14ac:dyDescent="0.3">
      <c r="B46" s="17" t="s">
        <v>23</v>
      </c>
      <c r="C46" s="13"/>
      <c r="D46" s="13"/>
      <c r="E46" s="13"/>
      <c r="F46" s="13"/>
    </row>
    <row r="47" spans="2:6" x14ac:dyDescent="0.3">
      <c r="B47" s="17" t="s">
        <v>46</v>
      </c>
      <c r="C47" s="13"/>
      <c r="D47" s="13"/>
      <c r="E47" s="13"/>
      <c r="F47" s="13"/>
    </row>
  </sheetData>
  <sheetProtection algorithmName="SHA-512" hashValue="EBx029ma8zIjtLCPj0HE7fByQzw3tC7RVVlQwqtfIgDJk+IiwIkPixO5HHaXtt7SVFw/yf6jTCkwtrkilieFYQ==" saltValue="EeJBD4RYAb+axD3JhDKo0A==" spinCount="100000" sheet="1" objects="1" scenarios="1" selectLockedCells="1"/>
  <pageMargins left="0.65" right="0.2" top="0.65" bottom="0.45" header="0.3" footer="0.3"/>
  <pageSetup scale="8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27443-D355-421A-96DB-97A7401A37CE}">
  <sheetPr>
    <tabColor rgb="FFFFFF66"/>
  </sheetPr>
  <dimension ref="A1:H47"/>
  <sheetViews>
    <sheetView workbookViewId="0">
      <selection activeCell="D14" sqref="D14"/>
    </sheetView>
  </sheetViews>
  <sheetFormatPr defaultRowHeight="14.4" x14ac:dyDescent="0.3"/>
  <cols>
    <col min="1" max="1" width="15.5546875" customWidth="1"/>
    <col min="2" max="2" width="22.6640625" customWidth="1"/>
    <col min="3" max="3" width="4.6640625" customWidth="1"/>
    <col min="4" max="4" width="11.6640625" customWidth="1"/>
    <col min="5" max="5" width="4.6640625" customWidth="1"/>
    <col min="6" max="6" width="22.6640625" customWidth="1"/>
  </cols>
  <sheetData>
    <row r="1" spans="1:8" ht="18" x14ac:dyDescent="0.35">
      <c r="A1" s="18" t="s">
        <v>39</v>
      </c>
      <c r="B1" s="13"/>
      <c r="C1" s="13"/>
      <c r="D1" s="13"/>
      <c r="E1" s="13"/>
      <c r="F1" s="13"/>
      <c r="G1" s="13"/>
      <c r="H1" s="13"/>
    </row>
    <row r="2" spans="1:8" ht="18" x14ac:dyDescent="0.35">
      <c r="A2" s="12" t="s">
        <v>16</v>
      </c>
      <c r="B2" s="13"/>
      <c r="C2" s="13"/>
      <c r="D2" s="13"/>
      <c r="E2" s="13"/>
      <c r="F2" s="13"/>
      <c r="G2" s="13"/>
      <c r="H2" s="13"/>
    </row>
    <row r="4" spans="1:8" x14ac:dyDescent="0.3">
      <c r="A4" s="1" t="s">
        <v>19</v>
      </c>
    </row>
    <row r="5" spans="1:8" x14ac:dyDescent="0.3">
      <c r="A5" s="1" t="s">
        <v>20</v>
      </c>
    </row>
    <row r="6" spans="1:8" x14ac:dyDescent="0.3">
      <c r="A6" s="1" t="s">
        <v>21</v>
      </c>
    </row>
    <row r="7" spans="1:8" x14ac:dyDescent="0.3">
      <c r="A7" s="1" t="s">
        <v>24</v>
      </c>
    </row>
    <row r="8" spans="1:8" x14ac:dyDescent="0.3">
      <c r="A8" s="1" t="s">
        <v>22</v>
      </c>
    </row>
    <row r="10" spans="1:8" ht="18" x14ac:dyDescent="0.35">
      <c r="A10" s="10" t="s">
        <v>33</v>
      </c>
    </row>
    <row r="12" spans="1:8" ht="20.100000000000001" customHeight="1" x14ac:dyDescent="0.3">
      <c r="B12" s="6" t="s">
        <v>2</v>
      </c>
      <c r="D12" s="8" t="s">
        <v>4</v>
      </c>
      <c r="F12" s="8" t="s">
        <v>6</v>
      </c>
    </row>
    <row r="13" spans="1:8" ht="20.100000000000001" customHeight="1" x14ac:dyDescent="0.3">
      <c r="B13" s="7" t="s">
        <v>3</v>
      </c>
      <c r="D13" s="9" t="s">
        <v>5</v>
      </c>
      <c r="E13" s="2"/>
      <c r="F13" s="7" t="s">
        <v>7</v>
      </c>
    </row>
    <row r="14" spans="1:8" ht="20.100000000000001" customHeight="1" x14ac:dyDescent="0.3">
      <c r="B14" s="3">
        <v>1200000</v>
      </c>
      <c r="C14" s="4" t="s">
        <v>1</v>
      </c>
      <c r="D14" s="52">
        <v>0.34</v>
      </c>
      <c r="E14" s="5" t="s">
        <v>8</v>
      </c>
      <c r="F14" s="3">
        <f>B14*D14</f>
        <v>408000.00000000006</v>
      </c>
    </row>
    <row r="16" spans="1:8" ht="20.100000000000001" customHeight="1" x14ac:dyDescent="0.3">
      <c r="B16" s="6" t="s">
        <v>2</v>
      </c>
      <c r="D16" s="8" t="s">
        <v>4</v>
      </c>
      <c r="F16" s="8" t="s">
        <v>6</v>
      </c>
    </row>
    <row r="17" spans="2:6" ht="20.100000000000001" customHeight="1" x14ac:dyDescent="0.3">
      <c r="B17" s="7" t="s">
        <v>9</v>
      </c>
      <c r="D17" s="9" t="s">
        <v>5</v>
      </c>
      <c r="E17" s="2"/>
      <c r="F17" s="7" t="s">
        <v>7</v>
      </c>
    </row>
    <row r="18" spans="2:6" ht="20.100000000000001" customHeight="1" x14ac:dyDescent="0.3">
      <c r="B18" s="3">
        <v>13300000</v>
      </c>
      <c r="C18" s="4" t="s">
        <v>1</v>
      </c>
      <c r="D18" s="52">
        <v>0.42</v>
      </c>
      <c r="E18" s="5" t="s">
        <v>8</v>
      </c>
      <c r="F18" s="3">
        <f>B18*D18</f>
        <v>5586000</v>
      </c>
    </row>
    <row r="20" spans="2:6" ht="20.100000000000001" customHeight="1" x14ac:dyDescent="0.3">
      <c r="B20" s="6" t="s">
        <v>2</v>
      </c>
      <c r="D20" s="8" t="s">
        <v>4</v>
      </c>
      <c r="F20" s="8" t="s">
        <v>6</v>
      </c>
    </row>
    <row r="21" spans="2:6" ht="20.100000000000001" customHeight="1" x14ac:dyDescent="0.3">
      <c r="B21" s="7" t="s">
        <v>10</v>
      </c>
      <c r="D21" s="9" t="s">
        <v>5</v>
      </c>
      <c r="E21" s="2"/>
      <c r="F21" s="7" t="s">
        <v>7</v>
      </c>
    </row>
    <row r="22" spans="2:6" ht="20.100000000000001" customHeight="1" x14ac:dyDescent="0.3">
      <c r="B22" s="3">
        <v>800000</v>
      </c>
      <c r="C22" s="4" t="s">
        <v>1</v>
      </c>
      <c r="D22" s="52">
        <v>0.12</v>
      </c>
      <c r="E22" s="5" t="s">
        <v>8</v>
      </c>
      <c r="F22" s="3">
        <f>B22*D22</f>
        <v>96000</v>
      </c>
    </row>
    <row r="24" spans="2:6" ht="20.100000000000001" customHeight="1" x14ac:dyDescent="0.3">
      <c r="B24" s="6" t="s">
        <v>2</v>
      </c>
      <c r="D24" s="8" t="s">
        <v>4</v>
      </c>
      <c r="F24" s="8" t="s">
        <v>6</v>
      </c>
    </row>
    <row r="25" spans="2:6" ht="20.100000000000001" customHeight="1" x14ac:dyDescent="0.3">
      <c r="B25" s="7" t="s">
        <v>11</v>
      </c>
      <c r="D25" s="9" t="s">
        <v>5</v>
      </c>
      <c r="E25" s="2"/>
      <c r="F25" s="7" t="s">
        <v>7</v>
      </c>
    </row>
    <row r="26" spans="2:6" ht="20.100000000000001" customHeight="1" x14ac:dyDescent="0.3">
      <c r="B26" s="3">
        <v>800000</v>
      </c>
      <c r="C26" s="4" t="s">
        <v>1</v>
      </c>
      <c r="D26" s="52">
        <v>0.15</v>
      </c>
      <c r="E26" s="5" t="s">
        <v>8</v>
      </c>
      <c r="F26" s="3">
        <f>B26*D26</f>
        <v>120000</v>
      </c>
    </row>
    <row r="28" spans="2:6" ht="20.100000000000001" customHeight="1" x14ac:dyDescent="0.3">
      <c r="B28" s="6" t="s">
        <v>2</v>
      </c>
      <c r="D28" s="8" t="s">
        <v>4</v>
      </c>
      <c r="F28" s="8" t="s">
        <v>6</v>
      </c>
    </row>
    <row r="29" spans="2:6" ht="20.100000000000001" customHeight="1" x14ac:dyDescent="0.3">
      <c r="B29" s="7" t="s">
        <v>12</v>
      </c>
      <c r="D29" s="9" t="s">
        <v>5</v>
      </c>
      <c r="E29" s="2"/>
      <c r="F29" s="7" t="s">
        <v>7</v>
      </c>
    </row>
    <row r="30" spans="2:6" ht="20.100000000000001" customHeight="1" x14ac:dyDescent="0.3">
      <c r="B30" s="3">
        <v>100000</v>
      </c>
      <c r="C30" s="4" t="s">
        <v>1</v>
      </c>
      <c r="D30" s="52">
        <v>0.5</v>
      </c>
      <c r="E30" s="5" t="s">
        <v>8</v>
      </c>
      <c r="F30" s="3">
        <f>B30*D30</f>
        <v>50000</v>
      </c>
    </row>
    <row r="32" spans="2:6" ht="20.100000000000001" customHeight="1" x14ac:dyDescent="0.3">
      <c r="B32" s="6" t="s">
        <v>2</v>
      </c>
      <c r="D32" s="8" t="s">
        <v>4</v>
      </c>
      <c r="F32" s="8" t="s">
        <v>6</v>
      </c>
    </row>
    <row r="33" spans="2:6" ht="20.100000000000001" customHeight="1" x14ac:dyDescent="0.3">
      <c r="B33" s="7" t="s">
        <v>13</v>
      </c>
      <c r="D33" s="9" t="s">
        <v>5</v>
      </c>
      <c r="E33" s="2"/>
      <c r="F33" s="7" t="s">
        <v>7</v>
      </c>
    </row>
    <row r="34" spans="2:6" ht="20.100000000000001" customHeight="1" x14ac:dyDescent="0.3">
      <c r="B34" s="3">
        <f>SUM(B14,B18,B22,B26,B30)</f>
        <v>16200000</v>
      </c>
      <c r="C34" s="4" t="s">
        <v>1</v>
      </c>
      <c r="D34" s="52">
        <v>0.01</v>
      </c>
      <c r="E34" s="5" t="s">
        <v>8</v>
      </c>
      <c r="F34" s="3">
        <f>B34*D34</f>
        <v>162000</v>
      </c>
    </row>
    <row r="36" spans="2:6" ht="20.100000000000001" customHeight="1" x14ac:dyDescent="0.3">
      <c r="B36" s="6" t="s">
        <v>14</v>
      </c>
      <c r="D36" s="8" t="s">
        <v>17</v>
      </c>
      <c r="F36" s="8" t="s">
        <v>6</v>
      </c>
    </row>
    <row r="37" spans="2:6" ht="20.100000000000001" customHeight="1" x14ac:dyDescent="0.3">
      <c r="B37" s="7">
        <v>2033</v>
      </c>
      <c r="D37" s="9" t="s">
        <v>5</v>
      </c>
      <c r="E37" s="2"/>
      <c r="F37" s="7" t="s">
        <v>7</v>
      </c>
    </row>
    <row r="38" spans="2:6" ht="20.100000000000001" customHeight="1" x14ac:dyDescent="0.3">
      <c r="B38" s="53">
        <v>100000</v>
      </c>
      <c r="C38" s="4" t="s">
        <v>1</v>
      </c>
      <c r="D38" s="15" t="s">
        <v>18</v>
      </c>
      <c r="E38" s="5" t="s">
        <v>8</v>
      </c>
      <c r="F38" s="3">
        <f>B38</f>
        <v>100000</v>
      </c>
    </row>
    <row r="41" spans="2:6" ht="18" customHeight="1" x14ac:dyDescent="0.3">
      <c r="B41" s="19" t="s">
        <v>15</v>
      </c>
      <c r="C41" s="21"/>
      <c r="D41" s="21"/>
      <c r="E41" s="21"/>
      <c r="F41" s="22"/>
    </row>
    <row r="42" spans="2:6" ht="18" customHeight="1" x14ac:dyDescent="0.3">
      <c r="B42" s="20">
        <v>2033</v>
      </c>
      <c r="C42" s="23"/>
      <c r="D42" s="23"/>
      <c r="E42" s="23"/>
      <c r="F42" s="24"/>
    </row>
    <row r="43" spans="2:6" ht="21.9" customHeight="1" x14ac:dyDescent="0.3">
      <c r="B43" s="14"/>
      <c r="C43" s="11"/>
      <c r="D43" s="11"/>
      <c r="E43" s="11"/>
      <c r="F43" s="16">
        <f>SUM(F14,F18,F22,F26,F30,F34,F38)</f>
        <v>6522000</v>
      </c>
    </row>
    <row r="46" spans="2:6" x14ac:dyDescent="0.3">
      <c r="B46" s="17" t="s">
        <v>23</v>
      </c>
      <c r="C46" s="13"/>
      <c r="D46" s="13"/>
      <c r="E46" s="13"/>
      <c r="F46" s="13"/>
    </row>
    <row r="47" spans="2:6" x14ac:dyDescent="0.3">
      <c r="B47" s="17" t="s">
        <v>47</v>
      </c>
      <c r="C47" s="13"/>
      <c r="D47" s="13"/>
      <c r="E47" s="13"/>
      <c r="F47" s="13"/>
    </row>
  </sheetData>
  <sheetProtection algorithmName="SHA-512" hashValue="t0/qwVxwd3uptnmxQq3+evz5opanc6VAQOydsTDgeMjAE0S6BEaBUWeZBxOdVJ0sMPajC0jynwidoJNfx4SsMw==" saltValue="fhqzkR9ekyPaYnMH9ol1AQ==" spinCount="100000" sheet="1" objects="1" scenarios="1" selectLockedCells="1"/>
  <pageMargins left="0.65" right="0.2" top="0.65" bottom="0.45" header="0.3" footer="0.3"/>
  <pageSetup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2026</vt:lpstr>
      <vt:lpstr>2027</vt:lpstr>
      <vt:lpstr>2028</vt:lpstr>
      <vt:lpstr>2029</vt:lpstr>
      <vt:lpstr>2030</vt:lpstr>
      <vt:lpstr>2026-2030</vt:lpstr>
      <vt:lpstr>2031</vt:lpstr>
      <vt:lpstr>2032</vt:lpstr>
      <vt:lpstr>2033</vt:lpstr>
      <vt:lpstr>2034</vt:lpstr>
      <vt:lpstr>2035</vt:lpstr>
      <vt:lpstr>2031-2035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Howard Sandler</dc:creator>
  <cp:lastModifiedBy>Kelly Vu</cp:lastModifiedBy>
  <cp:lastPrinted>2025-05-10T19:24:28Z</cp:lastPrinted>
  <dcterms:created xsi:type="dcterms:W3CDTF">2025-05-09T23:42:34Z</dcterms:created>
  <dcterms:modified xsi:type="dcterms:W3CDTF">2025-06-27T19:31:07Z</dcterms:modified>
</cp:coreProperties>
</file>